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ulu\Documents\"/>
    </mc:Choice>
  </mc:AlternateContent>
  <bookViews>
    <workbookView xWindow="0" yWindow="0" windowWidth="19200" windowHeight="8715" tabRatio="648" activeTab="1"/>
  </bookViews>
  <sheets>
    <sheet name="YEAR 5 WORKPLAN" sheetId="4" r:id="rId1"/>
    <sheet name="YEAR 5 DETAILED PLAN" sheetId="1" r:id="rId2"/>
    <sheet name="Progress to date " sheetId="5" r:id="rId3"/>
  </sheets>
  <externalReferences>
    <externalReference r:id="rId4"/>
  </externalReferences>
  <definedNames>
    <definedName name="_xlnm.Print_Area" localSheetId="2">'Progress to date '!$A$3:$F$29</definedName>
    <definedName name="_xlnm.Print_Area" localSheetId="1">'YEAR 5 DETAILED PLAN'!$A$1:$P$136</definedName>
  </definedNames>
  <calcPr calcId="162913"/>
</workbook>
</file>

<file path=xl/calcChain.xml><?xml version="1.0" encoding="utf-8"?>
<calcChain xmlns="http://schemas.openxmlformats.org/spreadsheetml/2006/main">
  <c r="D49" i="1" l="1"/>
  <c r="C47" i="1"/>
  <c r="D8" i="1" l="1"/>
  <c r="D9" i="1"/>
  <c r="D10" i="1"/>
  <c r="D11" i="1"/>
  <c r="D12" i="1"/>
  <c r="D6" i="1"/>
  <c r="D127" i="1"/>
  <c r="D128" i="1"/>
  <c r="D126" i="1"/>
  <c r="D123" i="1"/>
  <c r="D117" i="1"/>
  <c r="D118" i="1"/>
  <c r="D119" i="1"/>
  <c r="D120" i="1"/>
  <c r="D121" i="1"/>
  <c r="D116" i="1"/>
  <c r="D114" i="1"/>
  <c r="D115" i="1"/>
  <c r="D113" i="1"/>
  <c r="D110" i="1"/>
  <c r="D111" i="1"/>
  <c r="D109" i="1"/>
  <c r="D97" i="1"/>
  <c r="D99" i="1"/>
  <c r="D91" i="1"/>
  <c r="D92" i="1"/>
  <c r="D90" i="1"/>
  <c r="D85" i="1"/>
  <c r="D86" i="1"/>
  <c r="D87" i="1"/>
  <c r="D84" i="1"/>
  <c r="D78" i="1"/>
  <c r="D79" i="1"/>
  <c r="D77" i="1"/>
  <c r="D74" i="1"/>
  <c r="D73" i="1"/>
  <c r="D68" i="1"/>
  <c r="D69" i="1"/>
  <c r="D70" i="1"/>
  <c r="D67" i="1"/>
  <c r="D61" i="1"/>
  <c r="D62" i="1"/>
  <c r="D63" i="1"/>
  <c r="D64" i="1"/>
  <c r="D60" i="1"/>
  <c r="D57" i="1"/>
  <c r="D56" i="1"/>
  <c r="D53" i="1"/>
  <c r="D52" i="1"/>
  <c r="D51" i="1"/>
  <c r="D22" i="1"/>
  <c r="D18" i="1"/>
  <c r="D17" i="1"/>
  <c r="D16" i="1"/>
  <c r="D32" i="1" l="1"/>
  <c r="I9" i="4" s="1"/>
  <c r="I27" i="4"/>
  <c r="I20" i="4"/>
  <c r="D129" i="1"/>
  <c r="I28" i="4" s="1"/>
  <c r="D80" i="1"/>
  <c r="I19" i="4" s="1"/>
  <c r="D71" i="1"/>
  <c r="I17" i="4" s="1"/>
  <c r="D65" i="1"/>
  <c r="I15" i="4" s="1"/>
  <c r="D58" i="1"/>
  <c r="I14" i="4" s="1"/>
  <c r="I12" i="4"/>
  <c r="C103" i="1" l="1"/>
  <c r="C104" i="1"/>
  <c r="C105" i="1"/>
  <c r="C106" i="1"/>
  <c r="C107" i="1"/>
  <c r="C102" i="1"/>
  <c r="C81" i="1"/>
  <c r="C46" i="1"/>
  <c r="C35" i="1"/>
  <c r="C36" i="1"/>
  <c r="C37" i="1"/>
  <c r="C38" i="1"/>
  <c r="C39" i="1"/>
  <c r="C40" i="1"/>
  <c r="C41" i="1"/>
  <c r="C24" i="1"/>
  <c r="C25" i="1"/>
  <c r="C26" i="1"/>
  <c r="C27" i="1"/>
  <c r="C28" i="1"/>
  <c r="A125" i="1"/>
  <c r="A101" i="1"/>
  <c r="A95" i="1"/>
  <c r="A89" i="1"/>
  <c r="A83" i="1"/>
  <c r="A76" i="1"/>
  <c r="A72" i="1"/>
  <c r="A66" i="1"/>
  <c r="A59" i="1"/>
  <c r="A55" i="1"/>
  <c r="A50" i="1"/>
  <c r="A43" i="1"/>
  <c r="A33" i="1"/>
  <c r="A30" i="1"/>
  <c r="A15" i="1"/>
  <c r="A4" i="1"/>
  <c r="C34" i="1" l="1"/>
  <c r="D42" i="1"/>
  <c r="I10" i="4" s="1"/>
  <c r="C20" i="1" l="1"/>
  <c r="C19" i="1"/>
  <c r="D29" i="1"/>
  <c r="I8" i="4" s="1"/>
  <c r="D54" i="1"/>
  <c r="I13" i="4" s="1"/>
  <c r="D75" i="1"/>
  <c r="I18" i="4" l="1"/>
  <c r="D88" i="1"/>
  <c r="I22" i="4" l="1"/>
  <c r="D93" i="1"/>
  <c r="D94" i="1" s="1"/>
  <c r="I23" i="4" l="1"/>
  <c r="D96" i="1"/>
  <c r="D98" i="1"/>
  <c r="D100" i="1" l="1"/>
  <c r="I24" i="4" s="1"/>
  <c r="D122" i="1"/>
  <c r="D124" i="1" s="1"/>
  <c r="D7" i="1" l="1"/>
  <c r="D14" i="1" s="1"/>
  <c r="I6" i="4" l="1"/>
  <c r="D130" i="1"/>
</calcChain>
</file>

<file path=xl/sharedStrings.xml><?xml version="1.0" encoding="utf-8"?>
<sst xmlns="http://schemas.openxmlformats.org/spreadsheetml/2006/main" count="582" uniqueCount="228">
  <si>
    <t>ANNEX: DETAILED ACTIVITIES</t>
  </si>
  <si>
    <t>ACTIVITY NAME</t>
  </si>
  <si>
    <t xml:space="preserve">Quantity </t>
  </si>
  <si>
    <t>Budget USD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</si>
  <si>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</si>
  <si>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</si>
  <si>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</si>
  <si>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</si>
  <si>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</si>
  <si>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</si>
  <si>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</si>
  <si>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</si>
  <si>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</si>
  <si>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</si>
  <si>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</si>
  <si>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X</t>
  </si>
  <si>
    <t>1.1.2 Cost for accomodation</t>
  </si>
  <si>
    <t>1.1.3 Visit by ACEPHEM leaders to 2 partner institutions</t>
  </si>
  <si>
    <t>1.1.4 Meals</t>
  </si>
  <si>
    <t>1.1.5 Local transportation</t>
  </si>
  <si>
    <t>1.1.6 Resource person</t>
  </si>
  <si>
    <t>1.1.7 Workshop management</t>
  </si>
  <si>
    <t>SUB-TOTAL</t>
  </si>
  <si>
    <t xml:space="preserve">   1.2.1 Tuition support for PhD Students</t>
  </si>
  <si>
    <t xml:space="preserve">   1.2.1.1 Tuition support for Masters Students</t>
  </si>
  <si>
    <t xml:space="preserve">   1.2.2 Stipend support for Post Graduate students</t>
  </si>
  <si>
    <t xml:space="preserve">   1.2.3. Internship Support</t>
  </si>
  <si>
    <t xml:space="preserve">   1.2.4 Internship research funds support</t>
  </si>
  <si>
    <t xml:space="preserve">   1.2.4 Masters research funds support</t>
  </si>
  <si>
    <t xml:space="preserve">   1.2.4 Phd research funds support</t>
  </si>
  <si>
    <t>SUB TOTAL</t>
  </si>
  <si>
    <t>1.4.1 Training Needs assesment</t>
  </si>
  <si>
    <t>1.4.2 Refreshments</t>
  </si>
  <si>
    <t>1.4.3 Workshop management (Stationery)</t>
  </si>
  <si>
    <t>1.4.4 Facilitators allowances</t>
  </si>
  <si>
    <t>1.4.5 Per Diems for participants (Partners)</t>
  </si>
  <si>
    <t>1.4.6 Accomodation</t>
  </si>
  <si>
    <t>1.4.7 Travel for non-national delegates</t>
  </si>
  <si>
    <t>1.4.8 Travel for national delegates</t>
  </si>
  <si>
    <t>2.3.1 Vehicle maintenance and fuel</t>
  </si>
  <si>
    <t>2.4.1 Per Diems for participants (Partners)</t>
  </si>
  <si>
    <t>2.4.2 Travel costs</t>
  </si>
  <si>
    <t>2.4.3 Publication fees</t>
  </si>
  <si>
    <t>2.4.4 Paying for international conferences</t>
  </si>
  <si>
    <t>2.4.5 Research costs for staff</t>
  </si>
  <si>
    <t>3.1.1 Maintenance of ACEPHEM website</t>
  </si>
  <si>
    <t>3.1.2 High School Science Teachers training</t>
  </si>
  <si>
    <t>3.1.3 Open day</t>
  </si>
  <si>
    <t>3.1.4 Community Outreach</t>
  </si>
  <si>
    <t>3.2.1 Accomodation</t>
  </si>
  <si>
    <t>3.2.2 Travel costs</t>
  </si>
  <si>
    <t xml:space="preserve">            3.3.1 Allowances</t>
  </si>
  <si>
    <t xml:space="preserve">            3.3.2 Conference Package</t>
  </si>
  <si>
    <t xml:space="preserve">            3.3.3 Travel Cost for Local Partners</t>
  </si>
  <si>
    <t>SUB  TOTAL</t>
  </si>
  <si>
    <t>3.4 Conduct short courses (as part of external revenue generation)</t>
  </si>
  <si>
    <t>4.1.1 Travel</t>
  </si>
  <si>
    <t>4.1.2 Accomodation</t>
  </si>
  <si>
    <t>4.1.4 Meetings with partners</t>
  </si>
  <si>
    <t>4.1.5 Grant writing meetings with partner institutions</t>
  </si>
  <si>
    <t xml:space="preserve">             4.2.1 Conference Package</t>
  </si>
  <si>
    <t>4.2.2 Per diem for local partners</t>
  </si>
  <si>
    <t xml:space="preserve">4.2.3 Refreshments </t>
  </si>
  <si>
    <t>4.2.5 Travel cost and perdiems (International)</t>
  </si>
  <si>
    <t xml:space="preserve">             4.3.1 Conference Package</t>
  </si>
  <si>
    <t>4.3.2 Per diem for local partners</t>
  </si>
  <si>
    <t xml:space="preserve">4.3.3 Refreshments </t>
  </si>
  <si>
    <t>4.3.5 Travel cost for local Partners</t>
  </si>
  <si>
    <t>5.2.1 Accomodation for ISAB meeting</t>
  </si>
  <si>
    <t>5.2.1 Per diems for ISAB meeting</t>
  </si>
  <si>
    <t>5.2.3 Visa cost</t>
  </si>
  <si>
    <t>5.2.4 Local travel</t>
  </si>
  <si>
    <t>5.2.5 Conference package</t>
  </si>
  <si>
    <t>5.2.6 Travel Cost (International)</t>
  </si>
  <si>
    <t>5.2.7 Accomodation for National Steering meeting</t>
  </si>
  <si>
    <t>5.2.8 Travel for National Steering meeting</t>
  </si>
  <si>
    <t>5.2.9 Conference Package</t>
  </si>
  <si>
    <t>5.3.1 Per diem for local steering committee meeting</t>
  </si>
  <si>
    <t>5.3.2 Refreshments for local steering committee meeting</t>
  </si>
  <si>
    <t>5.3.3 Per diem for local steering committee meeting</t>
  </si>
  <si>
    <t>5.3.4 Travel cost for local steering committee meeting</t>
  </si>
  <si>
    <t>5.2.8 Per diem for sub-committee meeting</t>
  </si>
  <si>
    <t>5.2.7 Per diem for sub-committee meeting</t>
  </si>
  <si>
    <t>5.2.9 Refreshments for sub-committee meeting</t>
  </si>
  <si>
    <t>5.3.0 Travel cost for sub-committee meeting</t>
  </si>
  <si>
    <t>5.3.1 ACEPHEM members travel cost</t>
  </si>
  <si>
    <t>5.3.2 Capacity Building Workshops for ACEPHEM Staff</t>
  </si>
  <si>
    <t>5.3.1 Office furniture</t>
  </si>
  <si>
    <t>5.3.2 Communication</t>
  </si>
  <si>
    <t>5.3.3 General Office supplies</t>
  </si>
  <si>
    <t>GRAND TOTAL</t>
  </si>
  <si>
    <t>2.1.2 Maintenance of heavy duty photocopier</t>
  </si>
  <si>
    <t>AFRICA CENTRE OF EXCELLENCE IN PUBLIC HEALTH AND HERBAL MEDICINE (ACEPHEM)</t>
  </si>
  <si>
    <t>Component</t>
  </si>
  <si>
    <t>Sub- component</t>
  </si>
  <si>
    <t>Action Plan</t>
  </si>
  <si>
    <t>Objective</t>
  </si>
  <si>
    <t>Justification</t>
  </si>
  <si>
    <t>Output</t>
  </si>
  <si>
    <t>DLI #</t>
  </si>
  <si>
    <t>DLR #</t>
  </si>
  <si>
    <t>Estimated Budget (US$)</t>
  </si>
  <si>
    <t>Responsible Unit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</si>
  <si>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</si>
  <si>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</si>
  <si>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</si>
  <si>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</si>
  <si>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</si>
  <si>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</si>
  <si>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</si>
  <si>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</si>
  <si>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</si>
  <si>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</si>
  <si>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</si>
  <si>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</si>
  <si>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1.0. ACE plan to achieve learning excellence</t>
  </si>
  <si>
    <t>Participatory review of curricula. Hold a regional consultative stakeholders workshop for curricula review. Revise existing curricula. Submit to UNIMA senate for approval. Submit the senate approved curricula to NCHE</t>
  </si>
  <si>
    <t>ACEPHEM Leadership</t>
  </si>
  <si>
    <r>
      <t>1.2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>Students recruited and supported</t>
    </r>
  </si>
  <si>
    <t>Markerting programs at ACEPHEM. Selection and admission of students.Offering small scale scholarship to studentsto attract female and regional students. Signed fellowship MOUs with partners</t>
  </si>
  <si>
    <t>ACEPHEM students recruited and supported</t>
  </si>
  <si>
    <t>2.3; 2.5</t>
  </si>
  <si>
    <t>Upgrading teaching and learning facilities for academic excellence</t>
  </si>
  <si>
    <t>Enabling environment for cutting edge learning and research</t>
  </si>
  <si>
    <t>Improved teaching and learning facilities</t>
  </si>
  <si>
    <t>ACEPHEM &amp; COM</t>
  </si>
  <si>
    <t>Develop a sustainable and ICT transferable curriculum for short courses/workshop</t>
  </si>
  <si>
    <t>Professional development courses in pharmacovigillance and public health</t>
  </si>
  <si>
    <t>Number of students, faculty, and industry leaders attending these workshops</t>
  </si>
  <si>
    <t>2.0. ACE action plan to achieve teaching and applied research excellence</t>
  </si>
  <si>
    <r>
      <t>2.1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>Procure general use teaching and research equipment and lab supplies</t>
    </r>
  </si>
  <si>
    <t>To procure general use teaching and research equipment and lab supplies</t>
  </si>
  <si>
    <t>An improved research, conference and lab space</t>
  </si>
  <si>
    <t>General teaching, research and lab supplies procured at ACEPHEM and partner institutions</t>
  </si>
  <si>
    <r>
      <t>2.2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>Core team to lead public health and herbal medicine research</t>
    </r>
  </si>
  <si>
    <t>Development of a core team to lead herbal medicine and public health research</t>
  </si>
  <si>
    <t>Qualified individuals that will train students and faculty members on applied research</t>
  </si>
  <si>
    <t>Retaining these trained personnel throughout the funding period</t>
  </si>
  <si>
    <r>
      <t>2.3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Field site monitoring and support and vehicle maintenance </t>
    </r>
  </si>
  <si>
    <t>To maintain regular connections at all sites and maintain projects.</t>
  </si>
  <si>
    <t>Vehicle used to collect herbal products and visiting collaborative partners</t>
  </si>
  <si>
    <t>Number of monitoring visits conducted</t>
  </si>
  <si>
    <t xml:space="preserve">      </t>
  </si>
  <si>
    <t>ACEPHEM Leadership and M&amp;E</t>
  </si>
  <si>
    <r>
      <t>2.4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Facilitating international conference presentations and manuscript publication</t>
    </r>
  </si>
  <si>
    <t>Providing support for manuscript charges and conference attendance</t>
  </si>
  <si>
    <t>attendance and manuscript published in peer reviewed journals</t>
  </si>
  <si>
    <t>Number of students and faculty attending conferences. Number of publications</t>
  </si>
  <si>
    <t>3.0. Attracting regional faculty and students</t>
  </si>
  <si>
    <r>
      <t>3.1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Education outreach program</t>
    </r>
  </si>
  <si>
    <t xml:space="preserve">To conduct educational outreach program-providing international marketing to potential female students </t>
  </si>
  <si>
    <t>Reaching out to females students and underserved communities</t>
  </si>
  <si>
    <t xml:space="preserve">                                                                                                                                                                                                 </t>
  </si>
  <si>
    <r>
      <t>3.2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Facilitating national and regional student and faculty exchange program</t>
    </r>
  </si>
  <si>
    <t>Development of an exchange program for students and faculty members within malawian institutions as well as the region</t>
  </si>
  <si>
    <t>Exchange program will R&amp;D companies and sector organizations</t>
  </si>
  <si>
    <t>Number of students, faculty members and interns exchanged</t>
  </si>
  <si>
    <t>3.3 Proposal development for possible funding (External revenue generation)</t>
  </si>
  <si>
    <t>Developing proposals to generate external revenue</t>
  </si>
  <si>
    <t>Number of succesful proposals</t>
  </si>
  <si>
    <t>Conduct short course in accordance to the need</t>
  </si>
  <si>
    <t>To conduct a short course as part of generating external revenue</t>
  </si>
  <si>
    <t>Number of people who attended the workshop</t>
  </si>
  <si>
    <t>4.0 Collaboration with international partners</t>
  </si>
  <si>
    <r>
      <t>4.1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 International Academic Partners monitoring and support</t>
    </r>
  </si>
  <si>
    <t>To maintain sustainable partnerships and networks for research, development and training in herbal medicine and public health</t>
  </si>
  <si>
    <t xml:space="preserve">Intensify sharing and research collaboration with International Academic Partners. </t>
  </si>
  <si>
    <t>Enhanced quality and quantity of research in herbal medicine and public health</t>
  </si>
  <si>
    <t>4.2 MOU signing and joint Implementation Planning meeting</t>
  </si>
  <si>
    <t>Number of MOUs signed</t>
  </si>
  <si>
    <t>ACEPHEM Leadership and Partner institutions</t>
  </si>
  <si>
    <t xml:space="preserve">4.3 Partner implementation plan bi-Annual review meeting </t>
  </si>
  <si>
    <t>To track the progress made by the partners with regards to the Joint implementation plan</t>
  </si>
  <si>
    <t>Number of review meetings conducted</t>
  </si>
  <si>
    <t xml:space="preserve">5.0. Plan for management and governance </t>
  </si>
  <si>
    <r>
      <t>5.1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> Project meetings conducted</t>
    </r>
  </si>
  <si>
    <t>To conduct management meetings, steering committee meetings, international advisory board meetings, Bi-annual and Annual review meetings</t>
  </si>
  <si>
    <t>To have external input from steering committee members</t>
  </si>
  <si>
    <t>Number of meetings conducted</t>
  </si>
  <si>
    <t>1.1; 3.2; 3.3</t>
  </si>
  <si>
    <t>5.2 Capacity building of ACEPHEM Staff</t>
  </si>
  <si>
    <t>To build the capacity of ACEPHEM staff in terms of various trainings with respect to needs assesment</t>
  </si>
  <si>
    <t>Number of capacity building activities attended by ACEPHEM staff</t>
  </si>
  <si>
    <t>ACEPHEM Leadership and Staff</t>
  </si>
  <si>
    <t>To furnish and equip ACEPHEM administration offices</t>
  </si>
  <si>
    <t>To create a conducive environment for ACEPHEM activities</t>
  </si>
  <si>
    <t>Office equipment supplied</t>
  </si>
  <si>
    <t>TOTAL</t>
  </si>
  <si>
    <t>National and regional students applications. Students admission list. Scholarships awarded. Fellowships MOUs</t>
  </si>
  <si>
    <r>
      <t>1.4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Professional development and short courses </t>
    </r>
  </si>
  <si>
    <t>2.3.2 Monitoring and supportive visits to partner institutions</t>
  </si>
  <si>
    <r>
      <t>5.3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Times New Roman"/>
        <family val="1"/>
      </rPr>
      <t xml:space="preserve">Administration offices furnished and equiped   </t>
    </r>
  </si>
  <si>
    <t xml:space="preserve">   1.2.8 Scholarship incentive: Regional PhD students each expected to publish 3 articles before     graduating</t>
  </si>
  <si>
    <t xml:space="preserve">   1.2.8 Scholarship incentive: National PhD students each expected to publish 3 articles before graduating</t>
  </si>
  <si>
    <t xml:space="preserve">   1.2.9 Regional Masters students each expected to publish at least one paper before graduating</t>
  </si>
  <si>
    <t xml:space="preserve"> </t>
  </si>
  <si>
    <t xml:space="preserve">  1.2.10 National Masters students each expected to publish at least one paper before graduating</t>
  </si>
  <si>
    <t xml:space="preserve">  1.2.11 Communications with institutions and partners</t>
  </si>
  <si>
    <t>JUNE</t>
  </si>
  <si>
    <t>List of recommended areas for improvement. Revised curricula ready for UNIMA senate submission. Senate approved curricula. NCHE accredited curricula.</t>
  </si>
  <si>
    <t>1.1.8 Accreditation fees</t>
  </si>
  <si>
    <t>2.1.1 Purchase of ICT equipment (Laptops, projectors and Accesories)</t>
  </si>
  <si>
    <t>2.1.3 General Lab Equipment and supplies</t>
  </si>
  <si>
    <t>2.1.4 Students travels and lodging to partner institutions</t>
  </si>
  <si>
    <t>2.2.1 Salaries for ACEPHEM staff</t>
  </si>
  <si>
    <t>2.2.2 Development of Herbal Medicine research agenda</t>
  </si>
  <si>
    <t>1.2.3 Masters and PhD for Faculty</t>
  </si>
  <si>
    <t xml:space="preserve">   1.2.5 Recruitment of students costs</t>
  </si>
  <si>
    <r>
      <t>1.1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Development of new carriculla or review of existing ones</t>
    </r>
  </si>
  <si>
    <t>Developed or Reviewed curricula to be Intenationally accredited</t>
  </si>
  <si>
    <t>1.1.1  To hold a regional consultative stakeholder meeting for curriculum development or  review (regional, international, and local partners)</t>
  </si>
  <si>
    <t>July 2021 - June 2022</t>
  </si>
  <si>
    <r>
      <t>1.3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Rehabilitate and upgrade teaching and learning facilities</t>
    </r>
  </si>
  <si>
    <t>1.3.1 Rehabiliatation of laboratories</t>
  </si>
  <si>
    <t>2.1.5 Procurement of computer aided sperm analyzer</t>
  </si>
  <si>
    <t>Progress to date</t>
  </si>
  <si>
    <t>Advertisement for the programs at ACEPHEM was done. We are currently processing the applications. The recruitment to be done early next year</t>
  </si>
  <si>
    <t xml:space="preserve">The project is assisting the University in buildinga perimeter fence around the institutional houses which also houses international students. </t>
  </si>
  <si>
    <r>
      <t xml:space="preserve">We have conducted a total of xx short courses. The short courses were in these areas: Manuscript wriring, grant writing. </t>
    </r>
    <r>
      <rPr>
        <sz val="10"/>
        <color rgb="FFFF0000"/>
        <rFont val="Times New Roman"/>
        <family val="1"/>
      </rPr>
      <t xml:space="preserve">A total of xx students, xxx faculty and xxx industrial leaders attended the workshops. </t>
    </r>
  </si>
  <si>
    <t>This is ongoing</t>
  </si>
  <si>
    <t xml:space="preserve">Supported students in peer reviewed journals. Supported the University in hosting a COVID conference online. </t>
  </si>
  <si>
    <r>
      <t xml:space="preserve">The project hosted faculty from University of Zambia for two weeks on an exchange programme. </t>
    </r>
    <r>
      <rPr>
        <sz val="10"/>
        <color rgb="FFFF0000"/>
        <rFont val="Times New Roman"/>
        <family val="1"/>
      </rPr>
      <t>A total of xx faculty members participated</t>
    </r>
  </si>
  <si>
    <r>
      <t xml:space="preserve">The project has completed and submitted 6 proposals. </t>
    </r>
    <r>
      <rPr>
        <sz val="10"/>
        <color rgb="FFFF0000"/>
        <rFont val="Times New Roman"/>
        <family val="1"/>
      </rPr>
      <t xml:space="preserve">The proposals have been submitted to : </t>
    </r>
  </si>
  <si>
    <t xml:space="preserve">The university signed an MOU with University of Huddlesfield in UK focusing on student exchange. </t>
  </si>
  <si>
    <t>The project review meeting is planned for December 2021</t>
  </si>
  <si>
    <t>The project has held 1 (One)  Project Risk and Audit Sub committee meeting and 1 (One) Project Steering Committee Meeting. The National Sttering Committee Meeting will be held on 1st December 2021</t>
  </si>
  <si>
    <t>Ongoing</t>
  </si>
  <si>
    <t>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</si>
</sst>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8"/>
      <name val="Times New Roman"/>
      <family val="1"/>
    </font>
    <font>
      <sz val="10"/>
      <color theme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charset val="1"/>
      <scheme val="minor"/>
    </font>
    <font>
      <sz val="7"/>
      <name val="Times New Roman"/>
      <family val="1"/>
    </font>
    <font>
      <sz val="10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9">
    <xf numFmtId="0" fontId="0" fillId="0" borderId="0" xfId="0"/>
    <xf numFmtId="0" fontId="2" fillId="2" borderId="1" xfId="0" applyFont="1" applyFill="1" applyBorder="1"/>
    <xf numFmtId="0" fontId="0" fillId="0" borderId="2" xfId="0" applyBorder="1"/>
    <xf numFmtId="43" fontId="3" fillId="0" borderId="2" xfId="1" applyNumberFormat="1" applyFont="1" applyBorder="1"/>
    <xf numFmtId="0" fontId="0" fillId="0" borderId="3" xfId="0" applyBorder="1"/>
    <xf numFmtId="0" fontId="4" fillId="3" borderId="4" xfId="0" applyFont="1" applyFill="1" applyBorder="1"/>
    <xf numFmtId="0" fontId="4" fillId="3" borderId="5" xfId="0" applyFont="1" applyFill="1" applyBorder="1"/>
    <xf numFmtId="43" fontId="4" fillId="3" borderId="5" xfId="1" applyNumberFormat="1" applyFont="1" applyFill="1" applyBorder="1"/>
    <xf numFmtId="0" fontId="4" fillId="3" borderId="6" xfId="0" applyFont="1" applyFill="1" applyBorder="1"/>
    <xf numFmtId="0" fontId="5" fillId="0" borderId="0" xfId="0" applyFont="1"/>
    <xf numFmtId="0" fontId="5" fillId="0" borderId="7" xfId="0" applyFont="1" applyBorder="1"/>
    <xf numFmtId="0" fontId="5" fillId="0" borderId="8" xfId="0" applyFont="1" applyFill="1" applyBorder="1"/>
    <xf numFmtId="43" fontId="5" fillId="0" borderId="8" xfId="1" applyNumberFormat="1" applyFont="1" applyFill="1" applyBorder="1"/>
    <xf numFmtId="0" fontId="5" fillId="0" borderId="8" xfId="0" applyFont="1" applyBorder="1"/>
    <xf numFmtId="0" fontId="5" fillId="0" borderId="9" xfId="0" applyFont="1" applyBorder="1"/>
    <xf numFmtId="0" fontId="6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/>
    <xf numFmtId="43" fontId="4" fillId="4" borderId="8" xfId="1" applyNumberFormat="1" applyFont="1" applyFill="1" applyBorder="1"/>
    <xf numFmtId="0" fontId="5" fillId="4" borderId="9" xfId="0" applyFont="1" applyFill="1" applyBorder="1"/>
    <xf numFmtId="0" fontId="5" fillId="0" borderId="0" xfId="0" applyFont="1" applyFill="1"/>
    <xf numFmtId="0" fontId="5" fillId="0" borderId="7" xfId="0" applyFont="1" applyBorder="1" applyAlignment="1">
      <alignment horizontal="left" wrapText="1" indent="5"/>
    </xf>
    <xf numFmtId="0" fontId="8" fillId="0" borderId="8" xfId="2" applyFont="1" applyFill="1" applyBorder="1"/>
    <xf numFmtId="0" fontId="5" fillId="0" borderId="7" xfId="0" applyFont="1" applyBorder="1" applyAlignment="1">
      <alignment horizontal="left" indent="5"/>
    </xf>
    <xf numFmtId="43" fontId="5" fillId="0" borderId="8" xfId="0" applyNumberFormat="1" applyFont="1" applyBorder="1"/>
    <xf numFmtId="0" fontId="5" fillId="0" borderId="10" xfId="0" applyFont="1" applyFill="1" applyBorder="1" applyAlignment="1">
      <alignment horizontal="left" indent="5"/>
    </xf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5" fillId="0" borderId="9" xfId="0" applyFont="1" applyFill="1" applyBorder="1"/>
    <xf numFmtId="3" fontId="5" fillId="0" borderId="8" xfId="0" applyNumberFormat="1" applyFont="1" applyFill="1" applyBorder="1"/>
    <xf numFmtId="0" fontId="4" fillId="5" borderId="7" xfId="0" applyFont="1" applyFill="1" applyBorder="1" applyAlignment="1">
      <alignment horizontal="center" vertical="center"/>
    </xf>
    <xf numFmtId="3" fontId="5" fillId="5" borderId="8" xfId="0" applyNumberFormat="1" applyFont="1" applyFill="1" applyBorder="1"/>
    <xf numFmtId="43" fontId="4" fillId="5" borderId="8" xfId="1" applyNumberFormat="1" applyFont="1" applyFill="1" applyBorder="1"/>
    <xf numFmtId="0" fontId="5" fillId="0" borderId="8" xfId="0" applyFont="1" applyFill="1" applyBorder="1" applyAlignment="1">
      <alignment wrapText="1"/>
    </xf>
    <xf numFmtId="0" fontId="4" fillId="4" borderId="7" xfId="0" applyFont="1" applyFill="1" applyBorder="1"/>
    <xf numFmtId="0" fontId="5" fillId="0" borderId="7" xfId="0" applyFont="1" applyBorder="1" applyAlignment="1">
      <alignment horizontal="left" wrapText="1" indent="4"/>
    </xf>
    <xf numFmtId="43" fontId="5" fillId="0" borderId="8" xfId="0" applyNumberFormat="1" applyFont="1" applyFill="1" applyBorder="1"/>
    <xf numFmtId="43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8" xfId="1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indent="4"/>
    </xf>
    <xf numFmtId="0" fontId="5" fillId="0" borderId="7" xfId="0" applyFont="1" applyFill="1" applyBorder="1" applyAlignment="1">
      <alignment horizontal="left" vertical="center" wrapText="1" indent="4"/>
    </xf>
    <xf numFmtId="0" fontId="4" fillId="5" borderId="8" xfId="0" applyFont="1" applyFill="1" applyBorder="1"/>
    <xf numFmtId="43" fontId="5" fillId="4" borderId="8" xfId="1" applyNumberFormat="1" applyFont="1" applyFill="1" applyBorder="1"/>
    <xf numFmtId="43" fontId="4" fillId="0" borderId="8" xfId="1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0" xfId="0" applyFill="1"/>
    <xf numFmtId="0" fontId="5" fillId="0" borderId="7" xfId="0" applyFont="1" applyFill="1" applyBorder="1" applyAlignment="1">
      <alignment horizontal="left" indent="5"/>
    </xf>
    <xf numFmtId="0" fontId="0" fillId="0" borderId="9" xfId="0" applyFill="1" applyBorder="1"/>
    <xf numFmtId="0" fontId="0" fillId="6" borderId="0" xfId="0" applyFill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0" xfId="0" applyFont="1"/>
    <xf numFmtId="0" fontId="4" fillId="5" borderId="7" xfId="0" applyFont="1" applyFill="1" applyBorder="1" applyAlignment="1">
      <alignment horizontal="center"/>
    </xf>
    <xf numFmtId="0" fontId="9" fillId="5" borderId="8" xfId="0" applyFont="1" applyFill="1" applyBorder="1"/>
    <xf numFmtId="0" fontId="8" fillId="4" borderId="8" xfId="0" applyFont="1" applyFill="1" applyBorder="1"/>
    <xf numFmtId="0" fontId="8" fillId="4" borderId="9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10" fillId="0" borderId="7" xfId="0" applyFont="1" applyBorder="1" applyAlignment="1">
      <alignment horizontal="left" vertical="center" wrapText="1" indent="5"/>
    </xf>
    <xf numFmtId="0" fontId="11" fillId="4" borderId="7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/>
    <xf numFmtId="0" fontId="10" fillId="0" borderId="10" xfId="0" applyFont="1" applyFill="1" applyBorder="1" applyAlignment="1">
      <alignment horizontal="left" vertical="center" wrapText="1" indent="5"/>
    </xf>
    <xf numFmtId="0" fontId="0" fillId="0" borderId="11" xfId="0" applyFill="1" applyBorder="1"/>
    <xf numFmtId="0" fontId="13" fillId="4" borderId="8" xfId="0" applyFont="1" applyFill="1" applyBorder="1"/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top" wrapText="1" indent="5"/>
    </xf>
    <xf numFmtId="0" fontId="12" fillId="5" borderId="7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43" fontId="0" fillId="0" borderId="8" xfId="0" applyNumberFormat="1" applyFill="1" applyBorder="1"/>
    <xf numFmtId="0" fontId="0" fillId="5" borderId="8" xfId="0" applyFill="1" applyBorder="1"/>
    <xf numFmtId="0" fontId="0" fillId="5" borderId="9" xfId="0" applyFill="1" applyBorder="1"/>
    <xf numFmtId="0" fontId="12" fillId="4" borderId="7" xfId="0" applyFont="1" applyFill="1" applyBorder="1" applyAlignment="1">
      <alignment horizontal="left" vertical="center" wrapText="1"/>
    </xf>
    <xf numFmtId="0" fontId="0" fillId="4" borderId="0" xfId="0" applyFill="1"/>
    <xf numFmtId="0" fontId="12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/>
    <xf numFmtId="6" fontId="0" fillId="0" borderId="8" xfId="0" applyNumberFormat="1" applyBorder="1"/>
    <xf numFmtId="0" fontId="12" fillId="5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 indent="5"/>
    </xf>
    <xf numFmtId="18" fontId="6" fillId="4" borderId="7" xfId="0" applyNumberFormat="1" applyFont="1" applyFill="1" applyBorder="1" applyAlignment="1">
      <alignment horizontal="left" vertical="top" wrapText="1"/>
    </xf>
    <xf numFmtId="0" fontId="0" fillId="0" borderId="12" xfId="0" applyBorder="1"/>
    <xf numFmtId="43" fontId="0" fillId="0" borderId="8" xfId="0" applyNumberFormat="1" applyBorder="1"/>
    <xf numFmtId="43" fontId="5" fillId="7" borderId="8" xfId="1" applyNumberFormat="1" applyFont="1" applyFill="1" applyBorder="1"/>
    <xf numFmtId="0" fontId="0" fillId="7" borderId="13" xfId="0" applyFill="1" applyBorder="1"/>
    <xf numFmtId="0" fontId="0" fillId="7" borderId="14" xfId="0" applyFill="1" applyBorder="1"/>
    <xf numFmtId="0" fontId="10" fillId="0" borderId="7" xfId="0" applyFont="1" applyBorder="1" applyAlignment="1">
      <alignment horizontal="left" vertical="center" wrapText="1" indent="4"/>
    </xf>
    <xf numFmtId="0" fontId="0" fillId="0" borderId="13" xfId="0" applyBorder="1"/>
    <xf numFmtId="0" fontId="0" fillId="0" borderId="14" xfId="0" applyBorder="1"/>
    <xf numFmtId="0" fontId="10" fillId="0" borderId="15" xfId="0" applyFont="1" applyBorder="1" applyAlignment="1">
      <alignment horizontal="left" vertical="center" wrapText="1" indent="4"/>
    </xf>
    <xf numFmtId="0" fontId="0" fillId="0" borderId="13" xfId="0" applyFill="1" applyBorder="1"/>
    <xf numFmtId="0" fontId="12" fillId="5" borderId="10" xfId="0" applyFont="1" applyFill="1" applyBorder="1" applyAlignment="1">
      <alignment horizontal="left" vertical="center" wrapText="1" indent="4"/>
    </xf>
    <xf numFmtId="0" fontId="13" fillId="5" borderId="0" xfId="0" applyFont="1" applyFill="1" applyBorder="1"/>
    <xf numFmtId="43" fontId="4" fillId="5" borderId="0" xfId="1" applyNumberFormat="1" applyFont="1" applyFill="1" applyBorder="1"/>
    <xf numFmtId="0" fontId="0" fillId="0" borderId="0" xfId="0" applyBorder="1"/>
    <xf numFmtId="0" fontId="0" fillId="0" borderId="16" xfId="0" applyBorder="1"/>
    <xf numFmtId="0" fontId="13" fillId="8" borderId="17" xfId="0" applyFont="1" applyFill="1" applyBorder="1" applyAlignment="1">
      <alignment horizontal="center"/>
    </xf>
    <xf numFmtId="0" fontId="0" fillId="8" borderId="18" xfId="0" applyFill="1" applyBorder="1"/>
    <xf numFmtId="43" fontId="13" fillId="8" borderId="19" xfId="1" applyNumberFormat="1" applyFont="1" applyFill="1" applyBorder="1"/>
    <xf numFmtId="0" fontId="0" fillId="8" borderId="20" xfId="0" applyFill="1" applyBorder="1"/>
    <xf numFmtId="43" fontId="3" fillId="0" borderId="0" xfId="1" applyNumberFormat="1" applyFont="1" applyFill="1"/>
    <xf numFmtId="43" fontId="3" fillId="0" borderId="0" xfId="1" applyNumberFormat="1" applyFont="1"/>
    <xf numFmtId="0" fontId="5" fillId="0" borderId="7" xfId="0" applyFont="1" applyFill="1" applyBorder="1" applyAlignment="1">
      <alignment horizontal="left" wrapText="1" indent="4"/>
    </xf>
    <xf numFmtId="0" fontId="5" fillId="0" borderId="0" xfId="0" applyFont="1" applyFill="1" applyAlignment="1">
      <alignment vertical="center"/>
    </xf>
    <xf numFmtId="164" fontId="5" fillId="0" borderId="8" xfId="0" applyNumberFormat="1" applyFont="1" applyFill="1" applyBorder="1"/>
    <xf numFmtId="164" fontId="0" fillId="0" borderId="8" xfId="0" applyNumberFormat="1" applyFill="1" applyBorder="1"/>
    <xf numFmtId="0" fontId="3" fillId="0" borderId="8" xfId="0" applyFont="1" applyFill="1" applyBorder="1"/>
    <xf numFmtId="0" fontId="3" fillId="4" borderId="8" xfId="0" applyFont="1" applyFill="1" applyBorder="1"/>
    <xf numFmtId="164" fontId="5" fillId="0" borderId="0" xfId="0" applyNumberFormat="1" applyFont="1"/>
    <xf numFmtId="164" fontId="5" fillId="0" borderId="8" xfId="0" applyNumberFormat="1" applyFont="1" applyFill="1" applyBorder="1" applyAlignment="1">
      <alignment vertical="center"/>
    </xf>
    <xf numFmtId="0" fontId="15" fillId="0" borderId="0" xfId="0" applyFont="1"/>
    <xf numFmtId="0" fontId="5" fillId="0" borderId="8" xfId="0" applyFont="1" applyBorder="1" applyAlignment="1">
      <alignment horizontal="left" vertical="top"/>
    </xf>
    <xf numFmtId="0" fontId="4" fillId="11" borderId="8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 textRotation="90"/>
    </xf>
    <xf numFmtId="0" fontId="6" fillId="12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11" fillId="12" borderId="8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left" vertical="top" wrapText="1"/>
    </xf>
    <xf numFmtId="0" fontId="5" fillId="13" borderId="8" xfId="0" applyFont="1" applyFill="1" applyBorder="1" applyAlignment="1">
      <alignment horizontal="left" vertical="top"/>
    </xf>
    <xf numFmtId="0" fontId="11" fillId="12" borderId="21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11" fillId="6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15" fillId="0" borderId="0" xfId="0" applyFont="1" applyFill="1"/>
    <xf numFmtId="0" fontId="4" fillId="4" borderId="8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7" borderId="8" xfId="0" applyFont="1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/>
    </xf>
    <xf numFmtId="0" fontId="5" fillId="7" borderId="21" xfId="0" applyFont="1" applyFill="1" applyBorder="1" applyAlignment="1">
      <alignment horizontal="left" vertical="top"/>
    </xf>
    <xf numFmtId="0" fontId="5" fillId="7" borderId="23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left" vertical="top" wrapText="1"/>
    </xf>
    <xf numFmtId="18" fontId="11" fillId="0" borderId="8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4" fillId="13" borderId="8" xfId="0" applyFont="1" applyFill="1" applyBorder="1" applyAlignment="1">
      <alignment horizontal="left" vertical="top"/>
    </xf>
    <xf numFmtId="0" fontId="4" fillId="13" borderId="21" xfId="0" applyFont="1" applyFill="1" applyBorder="1" applyAlignment="1">
      <alignment horizontal="left" vertical="top"/>
    </xf>
    <xf numFmtId="3" fontId="4" fillId="13" borderId="8" xfId="0" applyNumberFormat="1" applyFont="1" applyFill="1" applyBorder="1" applyAlignment="1">
      <alignment horizontal="left" vertical="top"/>
    </xf>
    <xf numFmtId="0" fontId="4" fillId="13" borderId="23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left" vertical="top"/>
    </xf>
    <xf numFmtId="0" fontId="4" fillId="8" borderId="21" xfId="0" applyFont="1" applyFill="1" applyBorder="1" applyAlignment="1">
      <alignment horizontal="left" vertical="center"/>
    </xf>
    <xf numFmtId="0" fontId="16" fillId="8" borderId="23" xfId="0" applyFont="1" applyFill="1" applyBorder="1" applyAlignment="1">
      <alignment horizontal="left" vertical="center"/>
    </xf>
    <xf numFmtId="0" fontId="17" fillId="8" borderId="21" xfId="0" applyFont="1" applyFill="1" applyBorder="1" applyAlignment="1">
      <alignment horizontal="left" vertical="center"/>
    </xf>
    <xf numFmtId="0" fontId="17" fillId="8" borderId="22" xfId="0" applyFont="1" applyFill="1" applyBorder="1" applyAlignment="1">
      <alignment horizontal="left" vertical="center"/>
    </xf>
    <xf numFmtId="0" fontId="17" fillId="8" borderId="23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8" xfId="0" applyFont="1" applyFill="1" applyBorder="1"/>
    <xf numFmtId="0" fontId="10" fillId="0" borderId="7" xfId="0" applyFont="1" applyFill="1" applyBorder="1" applyAlignment="1">
      <alignment horizontal="left" vertical="center" wrapText="1" indent="5"/>
    </xf>
    <xf numFmtId="0" fontId="6" fillId="12" borderId="13" xfId="0" applyFont="1" applyFill="1" applyBorder="1" applyAlignment="1">
      <alignment horizontal="left" vertical="top" wrapText="1"/>
    </xf>
    <xf numFmtId="0" fontId="5" fillId="14" borderId="0" xfId="0" applyFont="1" applyFill="1"/>
    <xf numFmtId="0" fontId="12" fillId="0" borderId="7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indent="5"/>
    </xf>
    <xf numFmtId="0" fontId="5" fillId="6" borderId="8" xfId="0" applyFont="1" applyFill="1" applyBorder="1"/>
    <xf numFmtId="164" fontId="5" fillId="6" borderId="8" xfId="0" applyNumberFormat="1" applyFont="1" applyFill="1" applyBorder="1"/>
    <xf numFmtId="43" fontId="5" fillId="6" borderId="8" xfId="1" applyNumberFormat="1" applyFont="1" applyFill="1" applyBorder="1"/>
    <xf numFmtId="0" fontId="5" fillId="6" borderId="9" xfId="0" applyFont="1" applyFill="1" applyBorder="1"/>
    <xf numFmtId="0" fontId="10" fillId="6" borderId="7" xfId="0" applyFont="1" applyFill="1" applyBorder="1" applyAlignment="1">
      <alignment horizontal="left" vertical="top" wrapText="1" indent="5"/>
    </xf>
    <xf numFmtId="0" fontId="10" fillId="6" borderId="7" xfId="0" applyFont="1" applyFill="1" applyBorder="1" applyAlignment="1">
      <alignment horizontal="left" vertical="center" wrapText="1" indent="5"/>
    </xf>
    <xf numFmtId="0" fontId="6" fillId="6" borderId="7" xfId="0" applyFont="1" applyFill="1" applyBorder="1" applyAlignment="1">
      <alignment horizontal="left" vertical="top" wrapText="1"/>
    </xf>
    <xf numFmtId="0" fontId="10" fillId="6" borderId="12" xfId="0" applyFont="1" applyFill="1" applyBorder="1" applyAlignment="1">
      <alignment horizontal="left" vertical="top" wrapText="1" indent="5"/>
    </xf>
    <xf numFmtId="0" fontId="10" fillId="6" borderId="8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/>
    </xf>
    <xf numFmtId="0" fontId="10" fillId="6" borderId="21" xfId="0" applyFont="1" applyFill="1" applyBorder="1" applyAlignment="1">
      <alignment horizontal="left" vertical="top" wrapText="1"/>
    </xf>
    <xf numFmtId="0" fontId="10" fillId="6" borderId="23" xfId="0" applyFont="1" applyFill="1" applyBorder="1" applyAlignment="1">
      <alignment horizontal="left" vertical="top" wrapText="1"/>
    </xf>
    <xf numFmtId="3" fontId="10" fillId="6" borderId="8" xfId="0" applyNumberFormat="1" applyFont="1" applyFill="1" applyBorder="1" applyAlignment="1">
      <alignment horizontal="left" vertical="top"/>
    </xf>
    <xf numFmtId="0" fontId="10" fillId="6" borderId="8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11" fillId="6" borderId="21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/>
    </xf>
    <xf numFmtId="0" fontId="5" fillId="6" borderId="23" xfId="0" applyFont="1" applyFill="1" applyBorder="1" applyAlignment="1">
      <alignment horizontal="left" vertical="top" wrapText="1"/>
    </xf>
    <xf numFmtId="3" fontId="5" fillId="6" borderId="8" xfId="0" applyNumberFormat="1" applyFont="1" applyFill="1" applyBorder="1" applyAlignment="1">
      <alignment horizontal="left" vertical="top"/>
    </xf>
    <xf numFmtId="18" fontId="11" fillId="6" borderId="8" xfId="0" applyNumberFormat="1" applyFont="1" applyFill="1" applyBorder="1" applyAlignment="1">
      <alignment horizontal="left" vertical="top" wrapText="1"/>
    </xf>
    <xf numFmtId="3" fontId="5" fillId="6" borderId="13" xfId="0" applyNumberFormat="1" applyFont="1" applyFill="1" applyBorder="1" applyAlignment="1">
      <alignment horizontal="left" vertical="top"/>
    </xf>
    <xf numFmtId="0" fontId="5" fillId="6" borderId="8" xfId="0" applyFont="1" applyFill="1" applyBorder="1" applyAlignment="1">
      <alignment horizontal="left" vertical="top"/>
    </xf>
    <xf numFmtId="3" fontId="10" fillId="6" borderId="8" xfId="0" applyNumberFormat="1" applyFont="1" applyFill="1" applyBorder="1" applyAlignment="1">
      <alignment horizontal="left" vertical="top" wrapText="1"/>
    </xf>
    <xf numFmtId="3" fontId="5" fillId="6" borderId="8" xfId="0" applyNumberFormat="1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14" fillId="9" borderId="8" xfId="0" applyFont="1" applyFill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4" fillId="10" borderId="8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EPHEM%20%20IP%20YEAR%202%202018%20version%201%20Fina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1 WORKPLAN"/>
      <sheetName val="DETAILEDWORKPLAN Y1"/>
      <sheetName val="Y2 WORKPLAN"/>
      <sheetName val="YR 2 DETAILEDWORKPLAN"/>
    </sheetNames>
    <sheetDataSet>
      <sheetData sheetId="0" refreshError="1"/>
      <sheetData sheetId="1" refreshError="1"/>
      <sheetData sheetId="2">
        <row r="6">
          <cell r="B6" t="str">
            <v>1.1    Existing curricula reviewed and improved</v>
          </cell>
        </row>
        <row r="7">
          <cell r="B7" t="str">
            <v>1.2   Students recruited and supported</v>
          </cell>
        </row>
        <row r="8">
          <cell r="B8" t="str">
            <v>1.3    Rehabilitate and upgrade teaching and learning facilities</v>
          </cell>
        </row>
        <row r="9">
          <cell r="B9" t="str">
            <v>1.4    Professional development and short courses for special groups</v>
          </cell>
        </row>
        <row r="11">
          <cell r="B11" t="str">
            <v>2.1   Procure general use teaching and research equipment and lab supplies</v>
          </cell>
        </row>
        <row r="12">
          <cell r="B12" t="str">
            <v>2.2   Core team to lead public health and herbal medicine research</v>
          </cell>
        </row>
        <row r="13">
          <cell r="B13" t="str">
            <v xml:space="preserve">2.3    Field site monitoring and support and vehicle maintenance </v>
          </cell>
        </row>
        <row r="14">
          <cell r="B14" t="str">
            <v>2.4    Facilitating international conference presentations and manuscript publication</v>
          </cell>
        </row>
        <row r="17">
          <cell r="B17" t="str">
            <v>3.1    Education outreach program</v>
          </cell>
        </row>
        <row r="18">
          <cell r="B18" t="str">
            <v>3.2    Facilitating national and regional student and faculty exchange program</v>
          </cell>
        </row>
        <row r="19">
          <cell r="B19" t="str">
            <v>3.3 Proposal development for possible funding (External revenue generation)</v>
          </cell>
        </row>
        <row r="22">
          <cell r="B22" t="str">
            <v>4.1     International Academic Partners monitoring and support</v>
          </cell>
        </row>
        <row r="23">
          <cell r="B23" t="str">
            <v>4.2 MOU signing and joint Implementation Planning meeting</v>
          </cell>
        </row>
        <row r="24">
          <cell r="B24" t="str">
            <v xml:space="preserve">4.3 Partner implementation plan bi-Annual review meeting </v>
          </cell>
        </row>
        <row r="26">
          <cell r="B26" t="str">
            <v>5.1    Project meetings conducted</v>
          </cell>
        </row>
        <row r="28">
          <cell r="B28" t="str">
            <v xml:space="preserve">5.3     Administration offices funished and equiped  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BreakPreview" topLeftCell="B25" zoomScaleSheetLayoutView="100" workbookViewId="0">
      <selection activeCell="F6" sqref="F6"/>
    </sheetView>
  </sheetViews>
  <sheetFormatPr defaultColWidth="8.85546875" defaultRowHeight="12.75" x14ac:dyDescent="0.2"/>
  <cols>
    <col min="1" max="1" width="12.28515625" style="158" customWidth="1"/>
    <col min="2" max="2" width="18.42578125" style="158" customWidth="1"/>
    <col min="3" max="3" width="10.140625" style="158" customWidth="1"/>
    <col min="4" max="4" width="17.42578125" style="158" customWidth="1"/>
    <col min="5" max="6" width="16.42578125" style="158" customWidth="1"/>
    <col min="7" max="8" width="5.28515625" style="158" customWidth="1"/>
    <col min="9" max="9" width="10.28515625" style="158" bestFit="1" customWidth="1"/>
    <col min="10" max="10" width="20.28515625" style="158" customWidth="1"/>
    <col min="11" max="11" width="3.85546875" style="158" customWidth="1"/>
    <col min="12" max="14" width="3.7109375" style="158" customWidth="1"/>
    <col min="15" max="15" width="3.28515625" style="158" bestFit="1" customWidth="1"/>
    <col min="16" max="25" width="3.7109375" style="158" customWidth="1"/>
    <col min="26" max="29" width="8.85546875" style="9"/>
    <col min="30" max="16384" width="8.85546875" style="113"/>
  </cols>
  <sheetData>
    <row r="1" spans="1:29" ht="15.75" x14ac:dyDescent="0.2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9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4"/>
    </row>
    <row r="3" spans="1:29" s="165" customFormat="1" ht="23.45" customHeight="1" x14ac:dyDescent="0.25">
      <c r="A3" s="160" t="s">
        <v>92</v>
      </c>
      <c r="B3" s="161"/>
      <c r="C3" s="162"/>
      <c r="D3" s="163"/>
      <c r="E3" s="163"/>
      <c r="F3" s="163"/>
      <c r="G3" s="163"/>
      <c r="H3" s="163"/>
      <c r="I3" s="163"/>
      <c r="J3" s="164"/>
      <c r="K3" s="205" t="s">
        <v>227</v>
      </c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40"/>
      <c r="AA3" s="40"/>
      <c r="AB3" s="40"/>
      <c r="AC3" s="40"/>
    </row>
    <row r="4" spans="1:29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206" t="s">
        <v>211</v>
      </c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29" ht="69.75" x14ac:dyDescent="0.2">
      <c r="A5" s="115" t="s">
        <v>93</v>
      </c>
      <c r="B5" s="115" t="s">
        <v>94</v>
      </c>
      <c r="C5" s="115" t="s">
        <v>95</v>
      </c>
      <c r="D5" s="115" t="s">
        <v>96</v>
      </c>
      <c r="E5" s="115" t="s">
        <v>97</v>
      </c>
      <c r="F5" s="115" t="s">
        <v>98</v>
      </c>
      <c r="G5" s="115" t="s">
        <v>99</v>
      </c>
      <c r="H5" s="115" t="s">
        <v>100</v>
      </c>
      <c r="I5" s="115" t="s">
        <v>101</v>
      </c>
      <c r="J5" s="115" t="s">
        <v>102</v>
      </c>
      <c r="K5" s="116" t="s">
        <v>109</v>
      </c>
      <c r="L5" s="116" t="s">
        <v>110</v>
      </c>
      <c r="M5" s="116" t="s">
        <v>111</v>
      </c>
      <c r="N5" s="116"/>
      <c r="O5" s="116" t="s">
        <v>112</v>
      </c>
      <c r="P5" s="116" t="s">
        <v>113</v>
      </c>
      <c r="Q5" s="116" t="s">
        <v>114</v>
      </c>
      <c r="R5" s="116"/>
      <c r="S5" s="116" t="s">
        <v>103</v>
      </c>
      <c r="T5" s="116" t="s">
        <v>104</v>
      </c>
      <c r="U5" s="116" t="s">
        <v>105</v>
      </c>
      <c r="V5" s="116"/>
      <c r="W5" s="116" t="s">
        <v>106</v>
      </c>
      <c r="X5" s="116" t="s">
        <v>107</v>
      </c>
      <c r="Y5" s="116" t="s">
        <v>108</v>
      </c>
    </row>
    <row r="6" spans="1:29" ht="153" x14ac:dyDescent="0.2">
      <c r="A6" s="117" t="s">
        <v>115</v>
      </c>
      <c r="B6" s="118" t="s">
        <v>208</v>
      </c>
      <c r="C6" s="119">
        <v>1</v>
      </c>
      <c r="D6" s="120" t="s">
        <v>116</v>
      </c>
      <c r="E6" s="121" t="s">
        <v>209</v>
      </c>
      <c r="F6" s="122" t="s">
        <v>199</v>
      </c>
      <c r="G6" s="123">
        <v>2</v>
      </c>
      <c r="H6" s="122">
        <v>2.4</v>
      </c>
      <c r="I6" s="124">
        <f>'YEAR 5 DETAILED PLAN'!D14</f>
        <v>223000</v>
      </c>
      <c r="J6" s="114" t="s">
        <v>117</v>
      </c>
      <c r="K6" s="114"/>
      <c r="L6" s="114"/>
      <c r="M6" s="114"/>
      <c r="N6" s="125"/>
      <c r="O6" s="114" t="s">
        <v>15</v>
      </c>
      <c r="P6" s="114" t="s">
        <v>15</v>
      </c>
      <c r="Q6" s="114" t="s">
        <v>15</v>
      </c>
      <c r="R6" s="125"/>
      <c r="S6" s="114" t="s">
        <v>15</v>
      </c>
      <c r="T6" s="114" t="s">
        <v>15</v>
      </c>
      <c r="U6" s="114" t="s">
        <v>15</v>
      </c>
      <c r="V6" s="125"/>
      <c r="W6" s="114"/>
      <c r="X6" s="114"/>
      <c r="Y6" s="114"/>
    </row>
    <row r="7" spans="1:29" x14ac:dyDescent="0.2">
      <c r="A7" s="168"/>
      <c r="B7" s="118"/>
      <c r="C7" s="119"/>
      <c r="D7" s="120"/>
      <c r="E7" s="121"/>
      <c r="F7" s="122"/>
      <c r="G7" s="123"/>
      <c r="H7" s="122"/>
      <c r="I7" s="124"/>
      <c r="J7" s="114"/>
      <c r="K7" s="114"/>
      <c r="L7" s="114"/>
      <c r="M7" s="114"/>
      <c r="N7" s="125"/>
      <c r="O7" s="114"/>
      <c r="P7" s="114"/>
      <c r="Q7" s="114"/>
      <c r="R7" s="125"/>
      <c r="S7" s="114"/>
      <c r="T7" s="114"/>
      <c r="U7" s="114"/>
      <c r="V7" s="125"/>
      <c r="W7" s="114"/>
      <c r="X7" s="114"/>
      <c r="Y7" s="114"/>
    </row>
    <row r="8" spans="1:29" ht="156" customHeight="1" x14ac:dyDescent="0.2">
      <c r="A8" s="207"/>
      <c r="B8" s="118" t="s">
        <v>118</v>
      </c>
      <c r="C8" s="119">
        <v>1</v>
      </c>
      <c r="D8" s="120" t="s">
        <v>119</v>
      </c>
      <c r="E8" s="126" t="s">
        <v>120</v>
      </c>
      <c r="F8" s="122" t="s">
        <v>188</v>
      </c>
      <c r="G8" s="123">
        <v>2</v>
      </c>
      <c r="H8" s="122" t="s">
        <v>121</v>
      </c>
      <c r="I8" s="124">
        <f>'YEAR 5 DETAILED PLAN'!D29</f>
        <v>437117</v>
      </c>
      <c r="J8" s="114" t="s">
        <v>117</v>
      </c>
      <c r="K8" s="114" t="s">
        <v>15</v>
      </c>
      <c r="L8" s="114" t="s">
        <v>15</v>
      </c>
      <c r="M8" s="114" t="s">
        <v>15</v>
      </c>
      <c r="N8" s="125"/>
      <c r="O8" s="114"/>
      <c r="P8" s="114"/>
      <c r="Q8" s="114"/>
      <c r="R8" s="125"/>
      <c r="S8" s="114" t="s">
        <v>15</v>
      </c>
      <c r="T8" s="114" t="s">
        <v>15</v>
      </c>
      <c r="U8" s="114" t="s">
        <v>15</v>
      </c>
      <c r="V8" s="125"/>
      <c r="W8" s="114"/>
      <c r="X8" s="114"/>
      <c r="Y8" s="114"/>
    </row>
    <row r="9" spans="1:29" ht="63.75" x14ac:dyDescent="0.2">
      <c r="A9" s="208"/>
      <c r="B9" s="180" t="s">
        <v>212</v>
      </c>
      <c r="C9" s="181">
        <v>1</v>
      </c>
      <c r="D9" s="180" t="s">
        <v>122</v>
      </c>
      <c r="E9" s="182" t="s">
        <v>123</v>
      </c>
      <c r="F9" s="180" t="s">
        <v>124</v>
      </c>
      <c r="G9" s="183">
        <v>2</v>
      </c>
      <c r="H9" s="180">
        <v>2.2000000000000002</v>
      </c>
      <c r="I9" s="184">
        <f>'YEAR 5 DETAILED PLAN'!D32</f>
        <v>50000</v>
      </c>
      <c r="J9" s="185" t="s">
        <v>125</v>
      </c>
      <c r="K9" s="114"/>
      <c r="L9" s="114"/>
      <c r="M9" s="114" t="s">
        <v>15</v>
      </c>
      <c r="N9" s="125"/>
      <c r="O9" s="114" t="s">
        <v>15</v>
      </c>
      <c r="P9" s="114" t="s">
        <v>15</v>
      </c>
      <c r="Q9" s="114" t="s">
        <v>15</v>
      </c>
      <c r="R9" s="125"/>
      <c r="S9" s="114" t="s">
        <v>15</v>
      </c>
      <c r="T9" s="114" t="s">
        <v>15</v>
      </c>
      <c r="U9" s="114" t="s">
        <v>15</v>
      </c>
      <c r="V9" s="125"/>
      <c r="W9" s="114"/>
      <c r="X9" s="114"/>
      <c r="Y9" s="114"/>
    </row>
    <row r="10" spans="1:29" ht="63.75" x14ac:dyDescent="0.2">
      <c r="A10" s="208"/>
      <c r="B10" s="118" t="s">
        <v>189</v>
      </c>
      <c r="C10" s="119">
        <v>1</v>
      </c>
      <c r="D10" s="120" t="s">
        <v>126</v>
      </c>
      <c r="E10" s="121" t="s">
        <v>127</v>
      </c>
      <c r="F10" s="127" t="s">
        <v>128</v>
      </c>
      <c r="G10" s="123">
        <v>2</v>
      </c>
      <c r="H10" s="122">
        <v>2.2999999999999998</v>
      </c>
      <c r="I10" s="128">
        <f>'YEAR 5 DETAILED PLAN'!D42</f>
        <v>95000</v>
      </c>
      <c r="J10" s="114" t="s">
        <v>117</v>
      </c>
      <c r="K10" s="114"/>
      <c r="L10" s="114"/>
      <c r="M10" s="114" t="s">
        <v>15</v>
      </c>
      <c r="N10" s="125"/>
      <c r="O10" s="114" t="s">
        <v>15</v>
      </c>
      <c r="P10" s="114" t="s">
        <v>15</v>
      </c>
      <c r="Q10" s="114" t="s">
        <v>15</v>
      </c>
      <c r="R10" s="125"/>
      <c r="S10" s="114" t="s">
        <v>15</v>
      </c>
      <c r="T10" s="114" t="s">
        <v>15</v>
      </c>
      <c r="U10" s="114" t="s">
        <v>15</v>
      </c>
      <c r="V10" s="125"/>
      <c r="W10" s="114" t="s">
        <v>15</v>
      </c>
      <c r="X10" s="114"/>
      <c r="Y10" s="114"/>
    </row>
    <row r="11" spans="1:29" x14ac:dyDescent="0.2">
      <c r="A11" s="129"/>
      <c r="B11" s="129"/>
      <c r="C11" s="130"/>
      <c r="D11" s="129"/>
      <c r="E11" s="131"/>
      <c r="F11" s="129"/>
      <c r="G11" s="132"/>
      <c r="H11" s="133"/>
      <c r="I11" s="133"/>
      <c r="J11" s="133"/>
      <c r="K11" s="133"/>
      <c r="L11" s="133"/>
      <c r="M11" s="133"/>
      <c r="N11" s="125"/>
      <c r="O11" s="133"/>
      <c r="P11" s="133"/>
      <c r="Q11" s="133"/>
      <c r="R11" s="125"/>
      <c r="S11" s="133"/>
      <c r="T11" s="133"/>
      <c r="U11" s="133"/>
      <c r="V11" s="125"/>
      <c r="W11" s="133"/>
      <c r="X11" s="133"/>
      <c r="Y11" s="133"/>
    </row>
    <row r="12" spans="1:29" ht="89.25" x14ac:dyDescent="0.2">
      <c r="A12" s="186" t="s">
        <v>129</v>
      </c>
      <c r="B12" s="134" t="s">
        <v>130</v>
      </c>
      <c r="C12" s="186">
        <v>2</v>
      </c>
      <c r="D12" s="134" t="s">
        <v>131</v>
      </c>
      <c r="E12" s="187" t="s">
        <v>132</v>
      </c>
      <c r="F12" s="188" t="s">
        <v>133</v>
      </c>
      <c r="G12" s="138">
        <v>2</v>
      </c>
      <c r="H12" s="136">
        <v>2.6</v>
      </c>
      <c r="I12" s="139">
        <f>'YEAR 5 DETAILED PLAN'!D49</f>
        <v>111600</v>
      </c>
      <c r="J12" s="140" t="s">
        <v>117</v>
      </c>
      <c r="K12" s="114" t="s">
        <v>15</v>
      </c>
      <c r="L12" s="114" t="s">
        <v>15</v>
      </c>
      <c r="M12" s="114" t="s">
        <v>15</v>
      </c>
      <c r="N12" s="125"/>
      <c r="O12" s="114" t="s">
        <v>15</v>
      </c>
      <c r="P12" s="114" t="s">
        <v>15</v>
      </c>
      <c r="Q12" s="114" t="s">
        <v>15</v>
      </c>
      <c r="R12" s="125"/>
      <c r="S12" s="114" t="s">
        <v>15</v>
      </c>
      <c r="T12" s="114" t="s">
        <v>15</v>
      </c>
      <c r="U12" s="114" t="s">
        <v>15</v>
      </c>
      <c r="V12" s="125"/>
      <c r="W12" s="114" t="s">
        <v>15</v>
      </c>
      <c r="X12" s="114" t="s">
        <v>15</v>
      </c>
      <c r="Y12" s="114"/>
    </row>
    <row r="13" spans="1:29" ht="63.75" x14ac:dyDescent="0.2">
      <c r="A13" s="199"/>
      <c r="B13" s="134" t="s">
        <v>134</v>
      </c>
      <c r="C13" s="186">
        <v>2</v>
      </c>
      <c r="D13" s="134" t="s">
        <v>135</v>
      </c>
      <c r="E13" s="189" t="s">
        <v>136</v>
      </c>
      <c r="F13" s="134" t="s">
        <v>137</v>
      </c>
      <c r="G13" s="138">
        <v>2</v>
      </c>
      <c r="H13" s="136">
        <v>2.2000000000000002</v>
      </c>
      <c r="I13" s="139">
        <f>'YEAR 5 DETAILED PLAN'!D54</f>
        <v>101300</v>
      </c>
      <c r="J13" s="140" t="s">
        <v>117</v>
      </c>
      <c r="K13" s="114"/>
      <c r="L13" s="114"/>
      <c r="M13" s="114"/>
      <c r="N13" s="125"/>
      <c r="O13" s="114" t="s">
        <v>15</v>
      </c>
      <c r="P13" s="114" t="s">
        <v>15</v>
      </c>
      <c r="Q13" s="114" t="s">
        <v>15</v>
      </c>
      <c r="R13" s="125"/>
      <c r="S13" s="114" t="s">
        <v>15</v>
      </c>
      <c r="T13" s="114" t="s">
        <v>15</v>
      </c>
      <c r="U13" s="114" t="s">
        <v>15</v>
      </c>
      <c r="V13" s="125"/>
      <c r="W13" s="114"/>
      <c r="X13" s="114"/>
      <c r="Y13" s="114"/>
    </row>
    <row r="14" spans="1:29" ht="76.5" x14ac:dyDescent="0.2">
      <c r="A14" s="200"/>
      <c r="B14" s="134" t="s">
        <v>138</v>
      </c>
      <c r="C14" s="186">
        <v>2</v>
      </c>
      <c r="D14" s="188" t="s">
        <v>139</v>
      </c>
      <c r="E14" s="187" t="s">
        <v>140</v>
      </c>
      <c r="F14" s="188" t="s">
        <v>141</v>
      </c>
      <c r="G14" s="138" t="s">
        <v>142</v>
      </c>
      <c r="H14" s="136">
        <v>2.6</v>
      </c>
      <c r="I14" s="139">
        <f>'YEAR 5 DETAILED PLAN'!D58</f>
        <v>34600</v>
      </c>
      <c r="J14" s="136" t="s">
        <v>143</v>
      </c>
      <c r="K14" s="114"/>
      <c r="L14" s="114"/>
      <c r="M14" s="114" t="s">
        <v>15</v>
      </c>
      <c r="N14" s="125"/>
      <c r="O14" s="114" t="s">
        <v>15</v>
      </c>
      <c r="P14" s="114" t="s">
        <v>15</v>
      </c>
      <c r="Q14" s="114" t="s">
        <v>15</v>
      </c>
      <c r="R14" s="125"/>
      <c r="S14" s="114" t="s">
        <v>15</v>
      </c>
      <c r="T14" s="114" t="s">
        <v>15</v>
      </c>
      <c r="U14" s="114" t="s">
        <v>15</v>
      </c>
      <c r="V14" s="125"/>
      <c r="W14" s="114" t="s">
        <v>15</v>
      </c>
      <c r="X14" s="114" t="s">
        <v>15</v>
      </c>
      <c r="Y14" s="114"/>
    </row>
    <row r="15" spans="1:29" ht="76.5" x14ac:dyDescent="0.2">
      <c r="A15" s="200"/>
      <c r="B15" s="134" t="s">
        <v>144</v>
      </c>
      <c r="C15" s="190">
        <v>2</v>
      </c>
      <c r="D15" s="188" t="s">
        <v>145</v>
      </c>
      <c r="E15" s="187" t="s">
        <v>146</v>
      </c>
      <c r="F15" s="134" t="s">
        <v>147</v>
      </c>
      <c r="G15" s="138">
        <v>2</v>
      </c>
      <c r="H15" s="136">
        <v>2.5</v>
      </c>
      <c r="I15" s="139">
        <f>'YEAR 5 DETAILED PLAN'!D65</f>
        <v>16900</v>
      </c>
      <c r="J15" s="140" t="s">
        <v>117</v>
      </c>
      <c r="K15" s="114"/>
      <c r="L15" s="114"/>
      <c r="M15" s="114"/>
      <c r="N15" s="125"/>
      <c r="O15" s="114"/>
      <c r="P15" s="114"/>
      <c r="Q15" s="114"/>
      <c r="R15" s="125"/>
      <c r="S15" s="114" t="s">
        <v>15</v>
      </c>
      <c r="T15" s="114" t="s">
        <v>15</v>
      </c>
      <c r="U15" s="114" t="s">
        <v>15</v>
      </c>
      <c r="V15" s="125"/>
      <c r="W15" s="114" t="s">
        <v>15</v>
      </c>
      <c r="X15" s="114" t="s">
        <v>15</v>
      </c>
      <c r="Y15" s="114" t="s">
        <v>15</v>
      </c>
    </row>
    <row r="16" spans="1:29" x14ac:dyDescent="0.2">
      <c r="A16" s="133"/>
      <c r="B16" s="133"/>
      <c r="C16" s="142"/>
      <c r="D16" s="133"/>
      <c r="E16" s="143"/>
      <c r="F16" s="133"/>
      <c r="G16" s="132"/>
      <c r="H16" s="133"/>
      <c r="I16" s="133"/>
      <c r="J16" s="133"/>
      <c r="K16" s="133"/>
      <c r="L16" s="133"/>
      <c r="M16" s="133"/>
      <c r="N16" s="125"/>
      <c r="O16" s="133"/>
      <c r="P16" s="133"/>
      <c r="Q16" s="133"/>
      <c r="R16" s="125"/>
      <c r="S16" s="133"/>
      <c r="T16" s="133"/>
      <c r="U16" s="133"/>
      <c r="V16" s="125"/>
      <c r="W16" s="133"/>
      <c r="X16" s="133"/>
      <c r="Y16" s="133"/>
    </row>
    <row r="17" spans="1:29" ht="89.25" x14ac:dyDescent="0.2">
      <c r="A17" s="117" t="s">
        <v>148</v>
      </c>
      <c r="B17" s="120" t="s">
        <v>149</v>
      </c>
      <c r="C17" s="117">
        <v>3</v>
      </c>
      <c r="D17" s="120" t="s">
        <v>150</v>
      </c>
      <c r="E17" s="121" t="s">
        <v>151</v>
      </c>
      <c r="F17" s="122" t="s">
        <v>152</v>
      </c>
      <c r="G17" s="123">
        <v>2</v>
      </c>
      <c r="H17" s="122">
        <v>2.5</v>
      </c>
      <c r="I17" s="139">
        <f>'YEAR 5 DETAILED PLAN'!D71</f>
        <v>7850</v>
      </c>
      <c r="J17" s="114" t="s">
        <v>117</v>
      </c>
      <c r="K17" s="114"/>
      <c r="L17" s="114"/>
      <c r="M17" s="114"/>
      <c r="N17" s="125"/>
      <c r="O17" s="114"/>
      <c r="P17" s="114"/>
      <c r="Q17" s="114" t="s">
        <v>15</v>
      </c>
      <c r="R17" s="125"/>
      <c r="S17" s="114" t="s">
        <v>15</v>
      </c>
      <c r="T17" s="114" t="s">
        <v>15</v>
      </c>
      <c r="U17" s="114" t="s">
        <v>15</v>
      </c>
      <c r="V17" s="125"/>
      <c r="W17" s="114" t="s">
        <v>15</v>
      </c>
      <c r="X17" s="114" t="s">
        <v>15</v>
      </c>
      <c r="Y17" s="114" t="s">
        <v>15</v>
      </c>
    </row>
    <row r="18" spans="1:29" ht="89.25" x14ac:dyDescent="0.2">
      <c r="A18" s="144"/>
      <c r="B18" s="134" t="s">
        <v>153</v>
      </c>
      <c r="C18" s="135">
        <v>3</v>
      </c>
      <c r="D18" s="122" t="s">
        <v>154</v>
      </c>
      <c r="E18" s="121" t="s">
        <v>155</v>
      </c>
      <c r="F18" s="122" t="s">
        <v>156</v>
      </c>
      <c r="G18" s="123">
        <v>2</v>
      </c>
      <c r="H18" s="122">
        <v>2.6</v>
      </c>
      <c r="I18" s="128">
        <f>'YEAR 5 DETAILED PLAN'!D75</f>
        <v>32000</v>
      </c>
      <c r="J18" s="122" t="s">
        <v>143</v>
      </c>
      <c r="K18" s="114"/>
      <c r="L18" s="114"/>
      <c r="M18" s="114"/>
      <c r="N18" s="125"/>
      <c r="O18" s="114"/>
      <c r="P18" s="114" t="s">
        <v>15</v>
      </c>
      <c r="Q18" s="114" t="s">
        <v>15</v>
      </c>
      <c r="R18" s="125"/>
      <c r="S18" s="114" t="s">
        <v>15</v>
      </c>
      <c r="T18" s="114" t="s">
        <v>15</v>
      </c>
      <c r="U18" s="114" t="s">
        <v>15</v>
      </c>
      <c r="V18" s="125"/>
      <c r="W18" s="114" t="s">
        <v>15</v>
      </c>
      <c r="X18" s="114" t="s">
        <v>15</v>
      </c>
      <c r="Y18" s="114"/>
    </row>
    <row r="19" spans="1:29" s="141" customFormat="1" ht="63.75" x14ac:dyDescent="0.2">
      <c r="A19" s="191"/>
      <c r="B19" s="134" t="s">
        <v>157</v>
      </c>
      <c r="C19" s="190">
        <v>3</v>
      </c>
      <c r="D19" s="188" t="s">
        <v>158</v>
      </c>
      <c r="E19" s="187"/>
      <c r="F19" s="134" t="s">
        <v>159</v>
      </c>
      <c r="G19" s="192">
        <v>2</v>
      </c>
      <c r="H19" s="188"/>
      <c r="I19" s="193">
        <f>'YEAR 5 DETAILED PLAN'!D80</f>
        <v>22000</v>
      </c>
      <c r="J19" s="188" t="s">
        <v>117</v>
      </c>
      <c r="K19" s="140"/>
      <c r="L19" s="140"/>
      <c r="M19" s="140"/>
      <c r="N19" s="125"/>
      <c r="O19" s="140"/>
      <c r="P19" s="140"/>
      <c r="Q19" s="140"/>
      <c r="R19" s="125"/>
      <c r="S19" s="140" t="s">
        <v>15</v>
      </c>
      <c r="T19" s="140" t="s">
        <v>15</v>
      </c>
      <c r="U19" s="140" t="s">
        <v>15</v>
      </c>
      <c r="V19" s="125"/>
      <c r="W19" s="140" t="s">
        <v>15</v>
      </c>
      <c r="X19" s="140" t="s">
        <v>15</v>
      </c>
      <c r="Y19" s="140" t="s">
        <v>15</v>
      </c>
      <c r="Z19" s="19"/>
      <c r="AA19" s="19"/>
      <c r="AB19" s="19"/>
      <c r="AC19" s="19"/>
    </row>
    <row r="20" spans="1:29" s="141" customFormat="1" ht="51" x14ac:dyDescent="0.2">
      <c r="A20" s="191"/>
      <c r="B20" s="134" t="s">
        <v>160</v>
      </c>
      <c r="C20" s="190">
        <v>3</v>
      </c>
      <c r="D20" s="188" t="s">
        <v>161</v>
      </c>
      <c r="E20" s="187"/>
      <c r="F20" s="134" t="s">
        <v>162</v>
      </c>
      <c r="G20" s="192">
        <v>2</v>
      </c>
      <c r="H20" s="188"/>
      <c r="I20" s="193">
        <f>'YEAR 5 DETAILED PLAN'!D81</f>
        <v>20000</v>
      </c>
      <c r="J20" s="188" t="s">
        <v>117</v>
      </c>
      <c r="K20" s="140"/>
      <c r="L20" s="140"/>
      <c r="M20" s="140"/>
      <c r="N20" s="125"/>
      <c r="O20" s="140"/>
      <c r="P20" s="140"/>
      <c r="Q20" s="140"/>
      <c r="R20" s="125"/>
      <c r="S20" s="140"/>
      <c r="T20" s="140"/>
      <c r="U20" s="140" t="s">
        <v>15</v>
      </c>
      <c r="V20" s="125"/>
      <c r="W20" s="140"/>
      <c r="X20" s="140"/>
      <c r="Y20" s="140"/>
      <c r="Z20" s="19"/>
      <c r="AA20" s="19"/>
      <c r="AB20" s="19"/>
      <c r="AC20" s="19"/>
    </row>
    <row r="21" spans="1:29" x14ac:dyDescent="0.2">
      <c r="A21" s="145"/>
      <c r="B21" s="145"/>
      <c r="C21" s="146"/>
      <c r="D21" s="145"/>
      <c r="E21" s="147"/>
      <c r="F21" s="145"/>
      <c r="G21" s="148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1:29" ht="114.75" x14ac:dyDescent="0.2">
      <c r="A22" s="117" t="s">
        <v>163</v>
      </c>
      <c r="B22" s="118" t="s">
        <v>164</v>
      </c>
      <c r="C22" s="117">
        <v>4</v>
      </c>
      <c r="D22" s="122" t="s">
        <v>165</v>
      </c>
      <c r="E22" s="121" t="s">
        <v>166</v>
      </c>
      <c r="F22" s="122" t="s">
        <v>167</v>
      </c>
      <c r="G22" s="123">
        <v>2</v>
      </c>
      <c r="H22" s="122">
        <v>2.6</v>
      </c>
      <c r="I22" s="124">
        <f>'YEAR 5 DETAILED PLAN'!D88</f>
        <v>34000</v>
      </c>
      <c r="J22" s="122" t="s">
        <v>143</v>
      </c>
      <c r="K22" s="114"/>
      <c r="L22" s="114"/>
      <c r="M22" s="114"/>
      <c r="N22" s="125"/>
      <c r="O22" s="114"/>
      <c r="P22" s="114" t="s">
        <v>15</v>
      </c>
      <c r="Q22" s="114" t="s">
        <v>15</v>
      </c>
      <c r="R22" s="125"/>
      <c r="S22" s="114" t="s">
        <v>15</v>
      </c>
      <c r="T22" s="114" t="s">
        <v>15</v>
      </c>
      <c r="U22" s="114" t="s">
        <v>15</v>
      </c>
      <c r="V22" s="125"/>
      <c r="W22" s="114" t="s">
        <v>15</v>
      </c>
      <c r="X22" s="114" t="s">
        <v>15</v>
      </c>
      <c r="Y22" s="114"/>
    </row>
    <row r="23" spans="1:29" s="141" customFormat="1" ht="117" customHeight="1" x14ac:dyDescent="0.2">
      <c r="A23" s="149"/>
      <c r="B23" s="118" t="s">
        <v>168</v>
      </c>
      <c r="C23" s="149">
        <v>4</v>
      </c>
      <c r="D23" s="136" t="s">
        <v>165</v>
      </c>
      <c r="E23" s="137"/>
      <c r="F23" s="136" t="s">
        <v>169</v>
      </c>
      <c r="G23" s="138">
        <v>4</v>
      </c>
      <c r="H23" s="136">
        <v>4.0999999999999996</v>
      </c>
      <c r="I23" s="150">
        <f>'YEAR 5 DETAILED PLAN'!D94</f>
        <v>51500</v>
      </c>
      <c r="J23" s="136" t="s">
        <v>170</v>
      </c>
      <c r="K23" s="140"/>
      <c r="L23" s="140"/>
      <c r="M23" s="140"/>
      <c r="N23" s="125"/>
      <c r="O23" s="140"/>
      <c r="P23" s="140"/>
      <c r="Q23" s="140"/>
      <c r="R23" s="125"/>
      <c r="S23" s="140"/>
      <c r="T23" s="140"/>
      <c r="U23" s="140"/>
      <c r="V23" s="125"/>
      <c r="W23" s="140"/>
      <c r="X23" s="140"/>
      <c r="Y23" s="140"/>
      <c r="Z23" s="19"/>
      <c r="AA23" s="19"/>
      <c r="AB23" s="19"/>
      <c r="AC23" s="19"/>
    </row>
    <row r="24" spans="1:29" s="141" customFormat="1" ht="63.75" x14ac:dyDescent="0.2">
      <c r="A24" s="149"/>
      <c r="B24" s="118" t="s">
        <v>171</v>
      </c>
      <c r="C24" s="149">
        <v>4</v>
      </c>
      <c r="D24" s="136" t="s">
        <v>172</v>
      </c>
      <c r="E24" s="137"/>
      <c r="F24" s="136" t="s">
        <v>173</v>
      </c>
      <c r="G24" s="138">
        <v>4</v>
      </c>
      <c r="H24" s="136">
        <v>4.2</v>
      </c>
      <c r="I24" s="150">
        <f>'YEAR 5 DETAILED PLAN'!D100</f>
        <v>8000</v>
      </c>
      <c r="J24" s="136" t="s">
        <v>170</v>
      </c>
      <c r="K24" s="140"/>
      <c r="L24" s="140"/>
      <c r="M24" s="140"/>
      <c r="N24" s="125"/>
      <c r="O24" s="140"/>
      <c r="P24" s="140"/>
      <c r="Q24" s="140" t="s">
        <v>15</v>
      </c>
      <c r="R24" s="125"/>
      <c r="S24" s="140"/>
      <c r="T24" s="140"/>
      <c r="U24" s="140"/>
      <c r="V24" s="125"/>
      <c r="W24" s="140"/>
      <c r="X24" s="140"/>
      <c r="Y24" s="140" t="s">
        <v>15</v>
      </c>
      <c r="Z24" s="19"/>
      <c r="AA24" s="19"/>
      <c r="AB24" s="19"/>
      <c r="AC24" s="19"/>
    </row>
    <row r="25" spans="1:29" x14ac:dyDescent="0.2">
      <c r="A25" s="133"/>
      <c r="B25" s="133"/>
      <c r="C25" s="142"/>
      <c r="D25" s="133"/>
      <c r="E25" s="143"/>
      <c r="F25" s="133"/>
      <c r="G25" s="132"/>
      <c r="H25" s="133"/>
      <c r="I25" s="133"/>
      <c r="J25" s="133"/>
      <c r="K25" s="133"/>
      <c r="L25" s="133"/>
      <c r="M25" s="133"/>
      <c r="N25" s="125"/>
      <c r="O25" s="133"/>
      <c r="P25" s="133"/>
      <c r="Q25" s="133"/>
      <c r="R25" s="125"/>
      <c r="S25" s="133"/>
      <c r="T25" s="133"/>
      <c r="U25" s="133"/>
      <c r="V25" s="125"/>
      <c r="W25" s="133"/>
      <c r="X25" s="133"/>
      <c r="Y25" s="133"/>
    </row>
    <row r="26" spans="1:29" ht="114.75" x14ac:dyDescent="0.2">
      <c r="A26" s="117" t="s">
        <v>174</v>
      </c>
      <c r="B26" s="151" t="s">
        <v>175</v>
      </c>
      <c r="C26" s="135">
        <v>5</v>
      </c>
      <c r="D26" s="122" t="s">
        <v>176</v>
      </c>
      <c r="E26" s="121" t="s">
        <v>177</v>
      </c>
      <c r="F26" s="127" t="s">
        <v>178</v>
      </c>
      <c r="G26" s="123">
        <v>2</v>
      </c>
      <c r="H26" s="122" t="s">
        <v>179</v>
      </c>
      <c r="I26" s="128">
        <v>130866</v>
      </c>
      <c r="J26" s="114" t="s">
        <v>117</v>
      </c>
      <c r="K26" s="114" t="s">
        <v>15</v>
      </c>
      <c r="L26" s="114" t="s">
        <v>15</v>
      </c>
      <c r="M26" s="114" t="s">
        <v>15</v>
      </c>
      <c r="N26" s="125"/>
      <c r="O26" s="128" t="s">
        <v>15</v>
      </c>
      <c r="P26" s="114" t="s">
        <v>15</v>
      </c>
      <c r="Q26" s="114" t="s">
        <v>15</v>
      </c>
      <c r="R26" s="125"/>
      <c r="S26" s="114" t="s">
        <v>15</v>
      </c>
      <c r="T26" s="114" t="s">
        <v>15</v>
      </c>
      <c r="U26" s="114" t="s">
        <v>15</v>
      </c>
      <c r="V26" s="125"/>
      <c r="W26" s="114" t="s">
        <v>15</v>
      </c>
      <c r="X26" s="114" t="s">
        <v>15</v>
      </c>
      <c r="Y26" s="114" t="s">
        <v>15</v>
      </c>
    </row>
    <row r="27" spans="1:29" s="141" customFormat="1" ht="76.5" x14ac:dyDescent="0.2">
      <c r="A27" s="152"/>
      <c r="B27" s="194" t="s">
        <v>180</v>
      </c>
      <c r="C27" s="190">
        <v>5</v>
      </c>
      <c r="D27" s="188" t="s">
        <v>181</v>
      </c>
      <c r="E27" s="187"/>
      <c r="F27" s="134" t="s">
        <v>182</v>
      </c>
      <c r="G27" s="192">
        <v>5</v>
      </c>
      <c r="H27" s="188"/>
      <c r="I27" s="193">
        <f>'YEAR 5 DETAILED PLAN'!D123</f>
        <v>28000</v>
      </c>
      <c r="J27" s="188" t="s">
        <v>183</v>
      </c>
      <c r="K27" s="140"/>
      <c r="L27" s="140"/>
      <c r="M27" s="140"/>
      <c r="N27" s="125"/>
      <c r="O27" s="140" t="s">
        <v>15</v>
      </c>
      <c r="P27" s="140" t="s">
        <v>15</v>
      </c>
      <c r="Q27" s="140" t="s">
        <v>15</v>
      </c>
      <c r="R27" s="125"/>
      <c r="S27" s="140" t="s">
        <v>15</v>
      </c>
      <c r="T27" s="140" t="s">
        <v>15</v>
      </c>
      <c r="U27" s="140" t="s">
        <v>15</v>
      </c>
      <c r="V27" s="125"/>
      <c r="W27" s="140" t="s">
        <v>15</v>
      </c>
      <c r="X27" s="140" t="s">
        <v>15</v>
      </c>
      <c r="Y27" s="140" t="s">
        <v>15</v>
      </c>
      <c r="Z27" s="19"/>
      <c r="AA27" s="19"/>
      <c r="AB27" s="19"/>
      <c r="AC27" s="19"/>
    </row>
    <row r="28" spans="1:29" ht="63.75" x14ac:dyDescent="0.2">
      <c r="A28" s="153"/>
      <c r="B28" s="134" t="s">
        <v>191</v>
      </c>
      <c r="C28" s="190">
        <v>5</v>
      </c>
      <c r="D28" s="188" t="s">
        <v>184</v>
      </c>
      <c r="E28" s="187" t="s">
        <v>185</v>
      </c>
      <c r="F28" s="188" t="s">
        <v>186</v>
      </c>
      <c r="G28" s="192">
        <v>2</v>
      </c>
      <c r="H28" s="188">
        <v>1.5</v>
      </c>
      <c r="I28" s="195">
        <f>'YEAR 5 DETAILED PLAN'!D129</f>
        <v>8400</v>
      </c>
      <c r="J28" s="196" t="s">
        <v>117</v>
      </c>
      <c r="K28" s="114"/>
      <c r="L28" s="114"/>
      <c r="M28" s="114" t="s">
        <v>15</v>
      </c>
      <c r="N28" s="125"/>
      <c r="O28" s="114" t="s">
        <v>15</v>
      </c>
      <c r="P28" s="114" t="s">
        <v>15</v>
      </c>
      <c r="Q28" s="114" t="s">
        <v>15</v>
      </c>
      <c r="R28" s="125"/>
      <c r="S28" s="114" t="s">
        <v>15</v>
      </c>
      <c r="T28" s="114" t="s">
        <v>15</v>
      </c>
      <c r="U28" s="114"/>
      <c r="V28" s="125"/>
      <c r="W28" s="114"/>
      <c r="X28" s="114"/>
      <c r="Y28" s="114"/>
    </row>
    <row r="29" spans="1:29" x14ac:dyDescent="0.2">
      <c r="A29" s="154" t="s">
        <v>187</v>
      </c>
      <c r="B29" s="154"/>
      <c r="C29" s="154"/>
      <c r="D29" s="154"/>
      <c r="E29" s="154"/>
      <c r="F29" s="154"/>
      <c r="G29" s="154"/>
      <c r="H29" s="155"/>
      <c r="I29" s="156">
        <v>1384133</v>
      </c>
      <c r="J29" s="157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</row>
    <row r="31" spans="1:29" x14ac:dyDescent="0.2">
      <c r="I31" s="159"/>
      <c r="J31" s="159"/>
    </row>
  </sheetData>
  <mergeCells count="6">
    <mergeCell ref="A13:A15"/>
    <mergeCell ref="A1:Y1"/>
    <mergeCell ref="A2:Y2"/>
    <mergeCell ref="K3:Y3"/>
    <mergeCell ref="K4:Y4"/>
    <mergeCell ref="A8:A10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abSelected="1" view="pageBreakPreview" zoomScaleSheetLayoutView="100" workbookViewId="0">
      <selection activeCell="C126" sqref="C126"/>
    </sheetView>
  </sheetViews>
  <sheetFormatPr defaultColWidth="8.85546875" defaultRowHeight="15" x14ac:dyDescent="0.25"/>
  <cols>
    <col min="1" max="1" width="74.85546875" bestFit="1" customWidth="1"/>
    <col min="2" max="2" width="8.140625" bestFit="1" customWidth="1"/>
    <col min="3" max="3" width="10.28515625" bestFit="1" customWidth="1"/>
    <col min="4" max="4" width="12.85546875" style="104" bestFit="1" customWidth="1"/>
    <col min="5" max="5" width="13.28515625" bestFit="1" customWidth="1"/>
    <col min="6" max="7" width="12.5703125" bestFit="1" customWidth="1"/>
    <col min="8" max="8" width="6" customWidth="1"/>
    <col min="9" max="9" width="5.28515625" customWidth="1"/>
    <col min="10" max="10" width="4.42578125" customWidth="1"/>
    <col min="11" max="11" width="4.85546875" customWidth="1"/>
    <col min="12" max="12" width="6.42578125" customWidth="1"/>
    <col min="13" max="13" width="5.28515625" customWidth="1"/>
    <col min="14" max="14" width="6.42578125" customWidth="1"/>
    <col min="15" max="15" width="6" customWidth="1"/>
  </cols>
  <sheetData>
    <row r="1" spans="1:19" ht="16.5" thickBot="1" x14ac:dyDescent="0.3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19" s="9" customFormat="1" ht="12.75" x14ac:dyDescent="0.2">
      <c r="A2" s="5" t="s">
        <v>1</v>
      </c>
      <c r="B2" s="6" t="s">
        <v>2</v>
      </c>
      <c r="C2" s="6"/>
      <c r="D2" s="7" t="s">
        <v>3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4</v>
      </c>
      <c r="L2" s="6" t="s">
        <v>5</v>
      </c>
      <c r="M2" s="6" t="s">
        <v>6</v>
      </c>
      <c r="N2" s="6" t="s">
        <v>7</v>
      </c>
      <c r="O2" s="6" t="s">
        <v>8</v>
      </c>
      <c r="P2" s="8" t="s">
        <v>198</v>
      </c>
    </row>
    <row r="3" spans="1:19" s="9" customFormat="1" ht="12.75" x14ac:dyDescent="0.2">
      <c r="A3" s="10"/>
      <c r="B3" s="11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9" s="19" customFormat="1" ht="12.75" x14ac:dyDescent="0.2">
      <c r="A4" s="15" t="str">
        <f>'[1]Y2 WORKPLAN'!B6</f>
        <v>1.1    Existing curricula reviewed and improved</v>
      </c>
      <c r="B4" s="16"/>
      <c r="C4" s="16"/>
      <c r="D4" s="17"/>
      <c r="E4" s="16"/>
      <c r="F4" s="16"/>
      <c r="G4" s="16"/>
      <c r="H4" s="16" t="s">
        <v>15</v>
      </c>
      <c r="I4" s="16" t="s">
        <v>15</v>
      </c>
      <c r="J4" s="16" t="s">
        <v>15</v>
      </c>
      <c r="K4" s="16" t="s">
        <v>15</v>
      </c>
      <c r="L4" s="16" t="s">
        <v>15</v>
      </c>
      <c r="M4" s="16" t="s">
        <v>15</v>
      </c>
      <c r="N4" s="16"/>
      <c r="O4" s="16"/>
      <c r="P4" s="18"/>
    </row>
    <row r="5" spans="1:19" s="9" customFormat="1" ht="26.25" x14ac:dyDescent="0.25">
      <c r="A5" s="20" t="s">
        <v>210</v>
      </c>
      <c r="B5" s="21"/>
      <c r="C5" s="2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9" s="9" customFormat="1" ht="12.75" x14ac:dyDescent="0.2">
      <c r="A6" s="22" t="s">
        <v>16</v>
      </c>
      <c r="B6" s="11">
        <v>25</v>
      </c>
      <c r="C6" s="107">
        <v>180</v>
      </c>
      <c r="D6" s="12">
        <f>B6*C6</f>
        <v>4500</v>
      </c>
      <c r="E6" s="13"/>
      <c r="F6" s="13"/>
      <c r="G6" s="23"/>
      <c r="H6" s="13"/>
      <c r="I6" s="13"/>
      <c r="J6" s="13"/>
      <c r="K6" s="13"/>
      <c r="L6" s="13"/>
      <c r="M6" s="13"/>
      <c r="N6" s="13"/>
      <c r="O6" s="13"/>
      <c r="P6" s="14"/>
    </row>
    <row r="7" spans="1:19" s="9" customFormat="1" ht="12.75" x14ac:dyDescent="0.2">
      <c r="A7" s="22" t="s">
        <v>17</v>
      </c>
      <c r="B7" s="11">
        <v>4</v>
      </c>
      <c r="C7" s="107">
        <v>3000</v>
      </c>
      <c r="D7" s="12">
        <f t="shared" ref="D7:D12" si="0">B7*C7</f>
        <v>12000</v>
      </c>
      <c r="E7" s="13"/>
      <c r="F7" s="13"/>
      <c r="G7" s="23"/>
      <c r="H7" s="13"/>
      <c r="I7" s="13"/>
      <c r="J7" s="13"/>
      <c r="K7" s="13"/>
      <c r="L7" s="13"/>
      <c r="M7" s="13"/>
      <c r="N7" s="13"/>
      <c r="O7" s="13"/>
      <c r="P7" s="14"/>
      <c r="S7" s="111"/>
    </row>
    <row r="8" spans="1:19" x14ac:dyDescent="0.25">
      <c r="A8" s="24" t="s">
        <v>18</v>
      </c>
      <c r="B8" s="166">
        <v>25</v>
      </c>
      <c r="C8" s="107">
        <v>100</v>
      </c>
      <c r="D8" s="12">
        <f t="shared" si="0"/>
        <v>2500</v>
      </c>
      <c r="E8" s="26"/>
      <c r="F8" s="26"/>
      <c r="G8" s="23"/>
      <c r="H8" s="26"/>
      <c r="I8" s="26"/>
      <c r="J8" s="26"/>
      <c r="K8" s="26"/>
      <c r="L8" s="26"/>
      <c r="M8" s="26"/>
      <c r="N8" s="26"/>
      <c r="O8" s="26"/>
      <c r="P8" s="27"/>
    </row>
    <row r="9" spans="1:19" s="19" customFormat="1" ht="12.75" x14ac:dyDescent="0.2">
      <c r="A9" s="24" t="s">
        <v>19</v>
      </c>
      <c r="B9" s="11">
        <v>1</v>
      </c>
      <c r="C9" s="107">
        <v>1500</v>
      </c>
      <c r="D9" s="12">
        <f t="shared" si="0"/>
        <v>1500</v>
      </c>
      <c r="E9" s="11"/>
      <c r="F9" s="11"/>
      <c r="G9" s="23"/>
      <c r="H9" s="11"/>
      <c r="I9" s="11"/>
      <c r="J9" s="11"/>
      <c r="K9" s="11"/>
      <c r="L9" s="11"/>
      <c r="M9" s="11"/>
      <c r="N9" s="11"/>
      <c r="O9" s="11"/>
      <c r="P9" s="28"/>
    </row>
    <row r="10" spans="1:19" s="9" customFormat="1" ht="12.75" x14ac:dyDescent="0.2">
      <c r="A10" s="24" t="s">
        <v>20</v>
      </c>
      <c r="B10" s="29">
        <v>1</v>
      </c>
      <c r="C10" s="107">
        <v>1500</v>
      </c>
      <c r="D10" s="12">
        <f t="shared" si="0"/>
        <v>1500</v>
      </c>
      <c r="E10" s="13"/>
      <c r="F10" s="13"/>
      <c r="G10" s="23"/>
      <c r="H10" s="13"/>
      <c r="I10" s="13"/>
      <c r="J10" s="13"/>
      <c r="K10" s="13"/>
      <c r="L10" s="13"/>
      <c r="M10" s="13"/>
      <c r="N10" s="13"/>
      <c r="O10" s="13"/>
      <c r="P10" s="14"/>
    </row>
    <row r="11" spans="1:19" s="9" customFormat="1" ht="12.75" x14ac:dyDescent="0.2">
      <c r="A11" s="24" t="s">
        <v>21</v>
      </c>
      <c r="B11" s="29">
        <v>1</v>
      </c>
      <c r="C11" s="107">
        <v>1000</v>
      </c>
      <c r="D11" s="12">
        <f t="shared" si="0"/>
        <v>1000</v>
      </c>
      <c r="E11" s="13"/>
      <c r="F11" s="13"/>
      <c r="G11" s="23"/>
      <c r="H11" s="13"/>
      <c r="I11" s="13"/>
      <c r="J11" s="13"/>
      <c r="K11" s="13"/>
      <c r="L11" s="13"/>
      <c r="M11" s="13"/>
      <c r="N11" s="13"/>
      <c r="O11" s="13"/>
      <c r="P11" s="14"/>
    </row>
    <row r="12" spans="1:19" s="9" customFormat="1" ht="12.75" x14ac:dyDescent="0.2">
      <c r="A12" s="24" t="s">
        <v>200</v>
      </c>
      <c r="B12" s="29">
        <v>1</v>
      </c>
      <c r="C12" s="107">
        <v>200000</v>
      </c>
      <c r="D12" s="12">
        <f t="shared" si="0"/>
        <v>200000</v>
      </c>
      <c r="E12" s="13"/>
      <c r="F12" s="13"/>
      <c r="G12" s="23"/>
      <c r="H12" s="13"/>
      <c r="I12" s="13"/>
      <c r="J12" s="13"/>
      <c r="K12" s="13"/>
      <c r="L12" s="13"/>
      <c r="M12" s="13"/>
      <c r="N12" s="13"/>
      <c r="O12" s="13"/>
      <c r="P12" s="14"/>
    </row>
    <row r="13" spans="1:19" s="9" customFormat="1" ht="12.75" x14ac:dyDescent="0.2">
      <c r="A13" s="24" t="s">
        <v>195</v>
      </c>
      <c r="B13" s="29"/>
      <c r="C13" s="107"/>
      <c r="D13" s="12"/>
      <c r="E13" s="13"/>
      <c r="F13" s="13"/>
      <c r="G13" s="23"/>
      <c r="H13" s="13"/>
      <c r="I13" s="13"/>
      <c r="J13" s="13"/>
      <c r="K13" s="13"/>
      <c r="L13" s="13"/>
      <c r="M13" s="13"/>
      <c r="N13" s="13"/>
      <c r="O13" s="13"/>
      <c r="P13" s="14"/>
    </row>
    <row r="14" spans="1:19" s="9" customFormat="1" ht="12.75" x14ac:dyDescent="0.2">
      <c r="A14" s="30" t="s">
        <v>22</v>
      </c>
      <c r="B14" s="31"/>
      <c r="C14" s="31"/>
      <c r="D14" s="32">
        <f>SUM(D6:D13)</f>
        <v>223000</v>
      </c>
      <c r="E14" s="13"/>
      <c r="F14" s="13"/>
      <c r="G14" s="33"/>
      <c r="H14" s="13"/>
      <c r="I14" s="13"/>
      <c r="J14" s="13"/>
      <c r="K14" s="13"/>
      <c r="L14" s="13"/>
      <c r="M14" s="13"/>
      <c r="N14" s="13"/>
      <c r="O14" s="13"/>
      <c r="P14" s="14"/>
    </row>
    <row r="15" spans="1:19" s="9" customFormat="1" ht="12.75" x14ac:dyDescent="0.2">
      <c r="A15" s="34" t="str">
        <f>'[1]Y2 WORKPLAN'!B7</f>
        <v>1.2   Students recruited and supported</v>
      </c>
      <c r="B15" s="16"/>
      <c r="C15" s="16"/>
      <c r="D15" s="17"/>
      <c r="E15" s="16" t="s">
        <v>15</v>
      </c>
      <c r="F15" s="16" t="s">
        <v>15</v>
      </c>
      <c r="G15" s="16" t="s">
        <v>15</v>
      </c>
      <c r="H15" s="16" t="s">
        <v>15</v>
      </c>
      <c r="I15" s="16" t="s">
        <v>15</v>
      </c>
      <c r="J15" s="16" t="s">
        <v>15</v>
      </c>
      <c r="K15" s="16" t="s">
        <v>15</v>
      </c>
      <c r="L15" s="16" t="s">
        <v>15</v>
      </c>
      <c r="M15" s="16" t="s">
        <v>15</v>
      </c>
      <c r="N15" s="16" t="s">
        <v>15</v>
      </c>
      <c r="O15" s="16" t="s">
        <v>15</v>
      </c>
      <c r="P15" s="18" t="s">
        <v>15</v>
      </c>
    </row>
    <row r="16" spans="1:19" s="19" customFormat="1" ht="12.75" x14ac:dyDescent="0.2">
      <c r="A16" s="35" t="s">
        <v>23</v>
      </c>
      <c r="B16" s="11">
        <v>8</v>
      </c>
      <c r="C16" s="107">
        <v>4000</v>
      </c>
      <c r="D16" s="12">
        <f>C16*B16</f>
        <v>32000</v>
      </c>
      <c r="E16" s="36"/>
      <c r="F16" s="36"/>
      <c r="G16" s="11"/>
      <c r="H16" s="11"/>
      <c r="I16" s="11"/>
      <c r="J16" s="11"/>
      <c r="K16" s="11"/>
      <c r="L16" s="11"/>
      <c r="M16" s="11"/>
      <c r="N16" s="11"/>
      <c r="O16" s="11"/>
      <c r="P16" s="28"/>
    </row>
    <row r="17" spans="1:16" s="19" customFormat="1" ht="12.75" x14ac:dyDescent="0.2">
      <c r="A17" s="35" t="s">
        <v>24</v>
      </c>
      <c r="B17" s="11">
        <v>34</v>
      </c>
      <c r="C17" s="107">
        <v>3200</v>
      </c>
      <c r="D17" s="12">
        <f>B17*C17</f>
        <v>108800</v>
      </c>
      <c r="E17" s="36"/>
      <c r="F17" s="11"/>
      <c r="G17" s="36"/>
      <c r="H17" s="11"/>
      <c r="I17" s="11"/>
      <c r="J17" s="11"/>
      <c r="K17" s="11"/>
      <c r="L17" s="11"/>
      <c r="M17" s="11"/>
      <c r="N17" s="11"/>
      <c r="O17" s="11"/>
      <c r="P17" s="28"/>
    </row>
    <row r="18" spans="1:16" s="19" customFormat="1" ht="12.75" x14ac:dyDescent="0.2">
      <c r="A18" s="105" t="s">
        <v>25</v>
      </c>
      <c r="B18" s="38">
        <v>19</v>
      </c>
      <c r="C18" s="107">
        <v>7200</v>
      </c>
      <c r="D18" s="41">
        <f>B18*C18</f>
        <v>136800</v>
      </c>
      <c r="E18" s="37"/>
      <c r="F18" s="37"/>
      <c r="G18" s="112"/>
      <c r="H18" s="38"/>
      <c r="I18" s="38"/>
      <c r="J18" s="38"/>
      <c r="K18" s="38"/>
      <c r="L18" s="38"/>
      <c r="M18" s="38"/>
      <c r="N18" s="38"/>
      <c r="O18" s="38"/>
      <c r="P18" s="39"/>
    </row>
    <row r="19" spans="1:16" s="9" customFormat="1" ht="12.75" x14ac:dyDescent="0.2">
      <c r="A19" s="35" t="s">
        <v>26</v>
      </c>
      <c r="B19" s="38">
        <v>5</v>
      </c>
      <c r="C19" s="107">
        <f t="shared" ref="C19:C28" si="1">D19/B19</f>
        <v>750</v>
      </c>
      <c r="D19" s="41">
        <v>3750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</row>
    <row r="20" spans="1:16" s="9" customFormat="1" ht="12.75" x14ac:dyDescent="0.2">
      <c r="A20" s="42" t="s">
        <v>27</v>
      </c>
      <c r="B20" s="11">
        <v>5</v>
      </c>
      <c r="C20" s="107">
        <f t="shared" si="1"/>
        <v>533.4</v>
      </c>
      <c r="D20" s="41">
        <v>2667</v>
      </c>
      <c r="E20" s="11"/>
      <c r="F20" s="107"/>
      <c r="G20" s="11"/>
      <c r="H20" s="11"/>
      <c r="I20" s="11"/>
      <c r="J20" s="11"/>
      <c r="K20" s="11"/>
      <c r="L20" s="11"/>
      <c r="M20" s="11"/>
      <c r="N20" s="11"/>
      <c r="O20" s="11"/>
      <c r="P20" s="28"/>
    </row>
    <row r="21" spans="1:16" s="106" customFormat="1" ht="12.75" x14ac:dyDescent="0.2">
      <c r="A21" s="42" t="s">
        <v>28</v>
      </c>
      <c r="B21" s="11">
        <v>5</v>
      </c>
      <c r="C21" s="107">
        <v>10000</v>
      </c>
      <c r="D21" s="12">
        <v>50000</v>
      </c>
      <c r="E21" s="3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8"/>
    </row>
    <row r="22" spans="1:16" s="40" customFormat="1" ht="12.75" x14ac:dyDescent="0.2">
      <c r="A22" s="42" t="s">
        <v>29</v>
      </c>
      <c r="B22" s="11">
        <v>8</v>
      </c>
      <c r="C22" s="107">
        <v>10000</v>
      </c>
      <c r="D22" s="12">
        <f>B22*C22</f>
        <v>80000</v>
      </c>
      <c r="E22" s="36"/>
      <c r="F22" s="36"/>
      <c r="G22" s="11"/>
      <c r="H22" s="11"/>
      <c r="I22" s="11"/>
      <c r="J22" s="11"/>
      <c r="K22" s="11"/>
      <c r="L22" s="11"/>
      <c r="M22" s="11"/>
      <c r="N22" s="11"/>
      <c r="O22" s="11"/>
      <c r="P22" s="28"/>
    </row>
    <row r="23" spans="1:16" s="9" customFormat="1" ht="12.75" x14ac:dyDescent="0.2">
      <c r="A23" s="42" t="s">
        <v>207</v>
      </c>
      <c r="B23" s="11">
        <v>1</v>
      </c>
      <c r="C23" s="107">
        <v>2500</v>
      </c>
      <c r="D23" s="12">
        <v>2500</v>
      </c>
      <c r="E23" s="3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8"/>
    </row>
    <row r="24" spans="1:16" s="9" customFormat="1" ht="25.5" x14ac:dyDescent="0.2">
      <c r="A24" s="43" t="s">
        <v>192</v>
      </c>
      <c r="B24" s="11">
        <v>3</v>
      </c>
      <c r="C24" s="107">
        <f t="shared" si="1"/>
        <v>300</v>
      </c>
      <c r="D24" s="12">
        <v>900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1:16" s="9" customFormat="1" ht="25.5" x14ac:dyDescent="0.2">
      <c r="A25" s="43" t="s">
        <v>193</v>
      </c>
      <c r="B25" s="11">
        <v>16</v>
      </c>
      <c r="C25" s="107">
        <f t="shared" si="1"/>
        <v>300</v>
      </c>
      <c r="D25" s="12">
        <v>4800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</row>
    <row r="26" spans="1:16" s="9" customFormat="1" ht="25.5" x14ac:dyDescent="0.2">
      <c r="A26" s="43" t="s">
        <v>194</v>
      </c>
      <c r="B26" s="11">
        <v>6</v>
      </c>
      <c r="C26" s="107">
        <f t="shared" si="1"/>
        <v>100</v>
      </c>
      <c r="D26" s="12">
        <v>600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</row>
    <row r="27" spans="1:16" s="9" customFormat="1" ht="25.5" x14ac:dyDescent="0.2">
      <c r="A27" s="43" t="s">
        <v>196</v>
      </c>
      <c r="B27" s="11">
        <v>71</v>
      </c>
      <c r="C27" s="107">
        <f t="shared" si="1"/>
        <v>102.8169014084507</v>
      </c>
      <c r="D27" s="12">
        <v>7300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s="9" customFormat="1" ht="12.75" x14ac:dyDescent="0.2">
      <c r="A28" s="43" t="s">
        <v>197</v>
      </c>
      <c r="B28" s="11">
        <v>1</v>
      </c>
      <c r="C28" s="107">
        <f t="shared" si="1"/>
        <v>7000</v>
      </c>
      <c r="D28" s="12">
        <v>7000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</row>
    <row r="29" spans="1:16" s="9" customFormat="1" ht="12.75" x14ac:dyDescent="0.2">
      <c r="A29" s="30" t="s">
        <v>30</v>
      </c>
      <c r="B29" s="44"/>
      <c r="C29" s="44"/>
      <c r="D29" s="32">
        <f>SUM(D16:D28)</f>
        <v>437117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</row>
    <row r="30" spans="1:16" s="9" customFormat="1" ht="12.75" x14ac:dyDescent="0.2">
      <c r="A30" s="15" t="str">
        <f>'[1]Y2 WORKPLAN'!B8</f>
        <v>1.3    Rehabilitate and upgrade teaching and learning facilities</v>
      </c>
      <c r="B30" s="16"/>
      <c r="C30" s="16"/>
      <c r="D30" s="4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s="9" customFormat="1" ht="12.75" x14ac:dyDescent="0.2">
      <c r="A31" s="171" t="s">
        <v>213</v>
      </c>
      <c r="B31" s="172">
        <v>1</v>
      </c>
      <c r="C31" s="173">
        <v>50000</v>
      </c>
      <c r="D31" s="174">
        <v>50000</v>
      </c>
      <c r="E31" s="172"/>
      <c r="F31" s="172"/>
      <c r="G31" s="172"/>
      <c r="H31" s="172" t="s">
        <v>15</v>
      </c>
      <c r="I31" s="172" t="s">
        <v>15</v>
      </c>
      <c r="J31" s="172" t="s">
        <v>15</v>
      </c>
      <c r="K31" s="172" t="s">
        <v>15</v>
      </c>
      <c r="L31" s="172" t="s">
        <v>15</v>
      </c>
      <c r="M31" s="172"/>
      <c r="N31" s="172"/>
      <c r="O31" s="172"/>
      <c r="P31" s="175"/>
    </row>
    <row r="32" spans="1:16" s="9" customFormat="1" x14ac:dyDescent="0.25">
      <c r="A32" s="22"/>
      <c r="B32" s="21"/>
      <c r="C32" s="21"/>
      <c r="D32" s="46">
        <f>SUM(D31:D31)</f>
        <v>50000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8"/>
    </row>
    <row r="33" spans="1:16" s="19" customFormat="1" x14ac:dyDescent="0.25">
      <c r="A33" s="15" t="str">
        <f>'[1]Y2 WORKPLAN'!B9</f>
        <v>1.4    Professional development and short courses for special groups</v>
      </c>
      <c r="B33" s="47"/>
      <c r="C33" s="47"/>
      <c r="D33" s="45"/>
      <c r="E33" s="47"/>
      <c r="F33" s="47"/>
      <c r="G33" s="47" t="s">
        <v>15</v>
      </c>
      <c r="H33" s="47" t="s">
        <v>15</v>
      </c>
      <c r="I33" s="47" t="s">
        <v>15</v>
      </c>
      <c r="J33" s="47" t="s">
        <v>15</v>
      </c>
      <c r="K33" s="47" t="s">
        <v>15</v>
      </c>
      <c r="L33" s="47" t="s">
        <v>15</v>
      </c>
      <c r="M33" s="47" t="s">
        <v>15</v>
      </c>
      <c r="N33" s="47" t="s">
        <v>15</v>
      </c>
      <c r="O33" s="47"/>
      <c r="P33" s="48"/>
    </row>
    <row r="34" spans="1:16" s="169" customFormat="1" x14ac:dyDescent="0.25">
      <c r="A34" s="50" t="s">
        <v>31</v>
      </c>
      <c r="B34" s="11">
        <v>1</v>
      </c>
      <c r="C34" s="107">
        <f t="shared" ref="C34:C41" si="2">D34/B34</f>
        <v>3000</v>
      </c>
      <c r="D34" s="12">
        <v>3000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51"/>
    </row>
    <row r="35" spans="1:16" s="19" customFormat="1" x14ac:dyDescent="0.25">
      <c r="A35" s="50" t="s">
        <v>32</v>
      </c>
      <c r="B35" s="11">
        <v>10</v>
      </c>
      <c r="C35" s="107">
        <f t="shared" si="2"/>
        <v>1000</v>
      </c>
      <c r="D35" s="12">
        <v>10000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1"/>
    </row>
    <row r="36" spans="1:16" s="49" customFormat="1" x14ac:dyDescent="0.25">
      <c r="A36" s="50" t="s">
        <v>33</v>
      </c>
      <c r="B36" s="11">
        <v>10</v>
      </c>
      <c r="C36" s="107">
        <f t="shared" si="2"/>
        <v>200</v>
      </c>
      <c r="D36" s="12">
        <v>2000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1"/>
    </row>
    <row r="37" spans="1:16" s="49" customFormat="1" x14ac:dyDescent="0.25">
      <c r="A37" s="50" t="s">
        <v>34</v>
      </c>
      <c r="B37" s="25">
        <v>10</v>
      </c>
      <c r="C37" s="107">
        <f t="shared" si="2"/>
        <v>3000</v>
      </c>
      <c r="D37" s="12">
        <v>30000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1"/>
    </row>
    <row r="38" spans="1:16" s="49" customFormat="1" x14ac:dyDescent="0.25">
      <c r="A38" s="50" t="s">
        <v>35</v>
      </c>
      <c r="B38" s="25">
        <v>10</v>
      </c>
      <c r="C38" s="107">
        <f t="shared" si="2"/>
        <v>1000</v>
      </c>
      <c r="D38" s="12">
        <v>10000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1"/>
    </row>
    <row r="39" spans="1:16" s="49" customFormat="1" x14ac:dyDescent="0.25">
      <c r="A39" s="50" t="s">
        <v>36</v>
      </c>
      <c r="B39" s="25">
        <v>10</v>
      </c>
      <c r="C39" s="107">
        <f t="shared" si="2"/>
        <v>2500</v>
      </c>
      <c r="D39" s="12">
        <v>25000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1"/>
    </row>
    <row r="40" spans="1:16" x14ac:dyDescent="0.25">
      <c r="A40" s="50" t="s">
        <v>37</v>
      </c>
      <c r="B40" s="25">
        <v>4</v>
      </c>
      <c r="C40" s="107">
        <f t="shared" si="2"/>
        <v>1500</v>
      </c>
      <c r="D40" s="12">
        <v>6000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1"/>
    </row>
    <row r="41" spans="1:16" x14ac:dyDescent="0.25">
      <c r="A41" s="50" t="s">
        <v>38</v>
      </c>
      <c r="B41" s="53">
        <v>6</v>
      </c>
      <c r="C41" s="107">
        <f t="shared" si="2"/>
        <v>1500</v>
      </c>
      <c r="D41" s="12">
        <v>9000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6" x14ac:dyDescent="0.25">
      <c r="A42" s="56" t="s">
        <v>22</v>
      </c>
      <c r="B42" s="57"/>
      <c r="C42" s="57"/>
      <c r="D42" s="32">
        <f>SUM(D34:D41)</f>
        <v>95000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  <row r="43" spans="1:16" s="52" customFormat="1" x14ac:dyDescent="0.25">
      <c r="A43" s="15" t="str">
        <f>'[1]Y2 WORKPLAN'!B11</f>
        <v>2.1   Procure general use teaching and research equipment and lab supplies</v>
      </c>
      <c r="B43" s="58"/>
      <c r="C43" s="58"/>
      <c r="D43" s="45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</row>
    <row r="44" spans="1:16" s="55" customFormat="1" x14ac:dyDescent="0.25">
      <c r="A44" s="171" t="s">
        <v>201</v>
      </c>
      <c r="B44" s="53">
        <v>5</v>
      </c>
      <c r="C44" s="107">
        <v>1000</v>
      </c>
      <c r="D44" s="12">
        <v>5000</v>
      </c>
      <c r="E44" s="60"/>
      <c r="F44" s="60"/>
      <c r="G44" s="60" t="s">
        <v>15</v>
      </c>
      <c r="H44" s="60"/>
      <c r="I44" s="60"/>
      <c r="J44" s="60"/>
      <c r="K44" s="60"/>
      <c r="L44" s="60"/>
      <c r="M44" s="60"/>
      <c r="N44" s="60"/>
      <c r="O44" s="60"/>
      <c r="P44" s="61"/>
    </row>
    <row r="45" spans="1:16" s="55" customFormat="1" x14ac:dyDescent="0.25">
      <c r="A45" s="62" t="s">
        <v>91</v>
      </c>
      <c r="B45" s="53">
        <v>1</v>
      </c>
      <c r="C45" s="107">
        <v>4000</v>
      </c>
      <c r="D45" s="12">
        <v>4000</v>
      </c>
      <c r="E45" s="60" t="s">
        <v>15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</row>
    <row r="46" spans="1:16" s="55" customFormat="1" x14ac:dyDescent="0.25">
      <c r="A46" s="22" t="s">
        <v>202</v>
      </c>
      <c r="B46" s="53">
        <v>1</v>
      </c>
      <c r="C46" s="107">
        <f t="shared" ref="C46" si="3">D46/B46</f>
        <v>50000</v>
      </c>
      <c r="D46" s="12">
        <v>50000</v>
      </c>
      <c r="E46" s="26" t="s">
        <v>15</v>
      </c>
      <c r="F46" s="26" t="s">
        <v>15</v>
      </c>
      <c r="G46" s="26" t="s">
        <v>15</v>
      </c>
      <c r="H46" s="26" t="s">
        <v>15</v>
      </c>
      <c r="I46" s="26" t="s">
        <v>15</v>
      </c>
      <c r="J46" s="26" t="s">
        <v>15</v>
      </c>
      <c r="K46" s="26" t="s">
        <v>15</v>
      </c>
      <c r="L46" s="26" t="s">
        <v>15</v>
      </c>
      <c r="M46" s="26" t="s">
        <v>15</v>
      </c>
      <c r="N46" s="26" t="s">
        <v>15</v>
      </c>
      <c r="O46" s="26" t="s">
        <v>15</v>
      </c>
      <c r="P46" s="27" t="s">
        <v>15</v>
      </c>
    </row>
    <row r="47" spans="1:16" s="55" customFormat="1" x14ac:dyDescent="0.25">
      <c r="A47" s="22" t="s">
        <v>203</v>
      </c>
      <c r="B47" s="53">
        <v>5</v>
      </c>
      <c r="C47" s="107">
        <f>D47/B47</f>
        <v>2520</v>
      </c>
      <c r="D47" s="12">
        <v>12600</v>
      </c>
      <c r="E47" s="26"/>
      <c r="F47" s="26"/>
      <c r="G47" s="26" t="s">
        <v>15</v>
      </c>
      <c r="H47" s="26" t="s">
        <v>15</v>
      </c>
      <c r="I47" s="26" t="s">
        <v>15</v>
      </c>
      <c r="J47" s="26" t="s">
        <v>15</v>
      </c>
      <c r="K47" s="26"/>
      <c r="L47" s="26"/>
      <c r="M47" s="26"/>
      <c r="N47" s="26"/>
      <c r="O47" s="26"/>
      <c r="P47" s="27"/>
    </row>
    <row r="48" spans="1:16" s="55" customFormat="1" x14ac:dyDescent="0.25">
      <c r="A48" s="22" t="s">
        <v>214</v>
      </c>
      <c r="B48" s="53">
        <v>1</v>
      </c>
      <c r="C48" s="107">
        <v>40000</v>
      </c>
      <c r="D48" s="12">
        <v>40000</v>
      </c>
      <c r="E48" s="26"/>
      <c r="F48" s="26"/>
      <c r="G48" s="26"/>
      <c r="H48" s="26" t="s">
        <v>15</v>
      </c>
      <c r="I48" s="26" t="s">
        <v>15</v>
      </c>
      <c r="J48" s="26" t="s">
        <v>15</v>
      </c>
      <c r="K48" s="26"/>
      <c r="L48" s="26"/>
      <c r="M48" s="26"/>
      <c r="N48" s="26"/>
      <c r="O48" s="26"/>
      <c r="P48" s="27"/>
    </row>
    <row r="49" spans="1:16" x14ac:dyDescent="0.25">
      <c r="A49" s="56" t="s">
        <v>22</v>
      </c>
      <c r="B49" s="57"/>
      <c r="C49" s="57"/>
      <c r="D49" s="32">
        <f>SUM(D44:D48)</f>
        <v>111600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</row>
    <row r="50" spans="1:16" x14ac:dyDescent="0.25">
      <c r="A50" s="63" t="str">
        <f>'[1]Y2 WORKPLAN'!B12</f>
        <v>2.2   Core team to lead public health and herbal medicine research</v>
      </c>
      <c r="B50" s="47"/>
      <c r="C50" s="47"/>
      <c r="D50" s="45"/>
      <c r="E50" s="47" t="s">
        <v>15</v>
      </c>
      <c r="F50" s="47" t="s">
        <v>15</v>
      </c>
      <c r="G50" s="47" t="s">
        <v>15</v>
      </c>
      <c r="H50" s="47" t="s">
        <v>15</v>
      </c>
      <c r="I50" s="47" t="s">
        <v>15</v>
      </c>
      <c r="J50" s="47" t="s">
        <v>15</v>
      </c>
      <c r="K50" s="47" t="s">
        <v>15</v>
      </c>
      <c r="L50" s="47" t="s">
        <v>15</v>
      </c>
      <c r="M50" s="47" t="s">
        <v>15</v>
      </c>
      <c r="N50" s="47" t="s">
        <v>15</v>
      </c>
      <c r="O50" s="47" t="s">
        <v>15</v>
      </c>
      <c r="P50" s="48" t="s">
        <v>15</v>
      </c>
    </row>
    <row r="51" spans="1:16" x14ac:dyDescent="0.25">
      <c r="A51" s="62" t="s">
        <v>204</v>
      </c>
      <c r="B51" s="25">
        <v>4</v>
      </c>
      <c r="C51" s="107">
        <v>11200</v>
      </c>
      <c r="D51" s="12">
        <f>B51*C51</f>
        <v>44800</v>
      </c>
      <c r="E51" s="108"/>
      <c r="F51" s="108"/>
      <c r="G51" s="108"/>
      <c r="H51" s="25"/>
      <c r="I51" s="25"/>
      <c r="J51" s="25"/>
      <c r="K51" s="25"/>
      <c r="L51" s="25"/>
      <c r="M51" s="25"/>
      <c r="N51" s="25"/>
      <c r="O51" s="25"/>
      <c r="P51" s="51"/>
    </row>
    <row r="52" spans="1:16" x14ac:dyDescent="0.25">
      <c r="A52" s="62" t="s">
        <v>205</v>
      </c>
      <c r="B52" s="25">
        <v>1</v>
      </c>
      <c r="C52" s="107">
        <v>26500</v>
      </c>
      <c r="D52" s="12">
        <f>B52*C52</f>
        <v>26500</v>
      </c>
      <c r="E52" s="108"/>
      <c r="F52" s="108"/>
      <c r="G52" s="108"/>
      <c r="H52" s="25"/>
      <c r="I52" s="25"/>
      <c r="J52" s="25"/>
      <c r="K52" s="25"/>
      <c r="L52" s="25"/>
      <c r="M52" s="25"/>
      <c r="N52" s="25"/>
      <c r="O52" s="25"/>
      <c r="P52" s="51"/>
    </row>
    <row r="53" spans="1:16" x14ac:dyDescent="0.25">
      <c r="A53" s="167" t="s">
        <v>206</v>
      </c>
      <c r="B53" s="25">
        <v>1</v>
      </c>
      <c r="C53" s="107">
        <v>30000</v>
      </c>
      <c r="D53" s="12">
        <f>B53*C53</f>
        <v>30000</v>
      </c>
      <c r="E53" s="108"/>
      <c r="F53" s="108"/>
      <c r="G53" s="108"/>
      <c r="H53" s="25"/>
      <c r="I53" s="25"/>
      <c r="J53" s="25"/>
      <c r="K53" s="25"/>
      <c r="L53" s="25"/>
      <c r="M53" s="25"/>
      <c r="N53" s="25"/>
      <c r="O53" s="25"/>
      <c r="P53" s="51"/>
    </row>
    <row r="54" spans="1:16" x14ac:dyDescent="0.25">
      <c r="A54" s="64" t="s">
        <v>22</v>
      </c>
      <c r="B54" s="65"/>
      <c r="C54" s="65"/>
      <c r="D54" s="32">
        <f>SUM(D51:D53)</f>
        <v>101300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</row>
    <row r="55" spans="1:16" x14ac:dyDescent="0.25">
      <c r="A55" s="63" t="str">
        <f>'[1]Y2 WORKPLAN'!B13</f>
        <v xml:space="preserve">2.3    Field site monitoring and support and vehicle maintenance </v>
      </c>
      <c r="B55" s="47"/>
      <c r="C55" s="47"/>
      <c r="D55" s="45"/>
      <c r="E55" s="47" t="s">
        <v>15</v>
      </c>
      <c r="F55" s="47" t="s">
        <v>15</v>
      </c>
      <c r="G55" s="47" t="s">
        <v>15</v>
      </c>
      <c r="H55" s="47" t="s">
        <v>15</v>
      </c>
      <c r="I55" s="47" t="s">
        <v>15</v>
      </c>
      <c r="J55" s="47" t="s">
        <v>15</v>
      </c>
      <c r="K55" s="47" t="s">
        <v>15</v>
      </c>
      <c r="L55" s="47" t="s">
        <v>15</v>
      </c>
      <c r="M55" s="47" t="s">
        <v>15</v>
      </c>
      <c r="N55" s="47" t="s">
        <v>15</v>
      </c>
      <c r="O55" s="47" t="s">
        <v>15</v>
      </c>
      <c r="P55" s="48" t="s">
        <v>15</v>
      </c>
    </row>
    <row r="56" spans="1:16" x14ac:dyDescent="0.25">
      <c r="A56" s="62" t="s">
        <v>39</v>
      </c>
      <c r="B56" s="25">
        <v>2</v>
      </c>
      <c r="C56" s="107">
        <v>5300</v>
      </c>
      <c r="D56" s="12">
        <f>C56*B56</f>
        <v>10600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</row>
    <row r="57" spans="1:16" x14ac:dyDescent="0.25">
      <c r="A57" s="62" t="s">
        <v>190</v>
      </c>
      <c r="B57" s="25">
        <v>4</v>
      </c>
      <c r="C57" s="107">
        <v>6000</v>
      </c>
      <c r="D57" s="12">
        <f>B57*C57</f>
        <v>24000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</row>
    <row r="58" spans="1:16" x14ac:dyDescent="0.25">
      <c r="A58" s="64" t="s">
        <v>22</v>
      </c>
      <c r="B58" s="65"/>
      <c r="C58" s="65"/>
      <c r="D58" s="32">
        <f>SUM(D56:D57)</f>
        <v>34600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1:16" x14ac:dyDescent="0.25">
      <c r="A59" s="63" t="str">
        <f>'[1]Y2 WORKPLAN'!B14</f>
        <v>2.4    Facilitating international conference presentations and manuscript publication</v>
      </c>
      <c r="B59" s="47"/>
      <c r="C59" s="47"/>
      <c r="D59" s="45"/>
      <c r="E59" s="47"/>
      <c r="F59" s="47"/>
      <c r="G59" s="47" t="s">
        <v>15</v>
      </c>
      <c r="H59" s="47" t="s">
        <v>15</v>
      </c>
      <c r="I59" s="47" t="s">
        <v>15</v>
      </c>
      <c r="J59" s="47" t="s">
        <v>15</v>
      </c>
      <c r="K59" s="47" t="s">
        <v>15</v>
      </c>
      <c r="L59" s="47" t="s">
        <v>15</v>
      </c>
      <c r="M59" s="47" t="s">
        <v>15</v>
      </c>
      <c r="N59" s="47" t="s">
        <v>15</v>
      </c>
      <c r="O59" s="47" t="s">
        <v>15</v>
      </c>
      <c r="P59" s="48" t="s">
        <v>15</v>
      </c>
    </row>
    <row r="60" spans="1:16" x14ac:dyDescent="0.25">
      <c r="A60" s="62" t="s">
        <v>40</v>
      </c>
      <c r="B60" s="25">
        <v>3</v>
      </c>
      <c r="C60" s="107">
        <v>1000</v>
      </c>
      <c r="D60" s="12">
        <f>B60*C60</f>
        <v>3000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7"/>
    </row>
    <row r="61" spans="1:16" x14ac:dyDescent="0.25">
      <c r="A61" s="62" t="s">
        <v>41</v>
      </c>
      <c r="B61" s="25">
        <v>3</v>
      </c>
      <c r="C61" s="107">
        <v>1300</v>
      </c>
      <c r="D61" s="12">
        <f t="shared" ref="D61:D64" si="4">B61*C61</f>
        <v>3900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7"/>
    </row>
    <row r="62" spans="1:16" x14ac:dyDescent="0.25">
      <c r="A62" s="62" t="s">
        <v>42</v>
      </c>
      <c r="B62" s="25">
        <v>10</v>
      </c>
      <c r="C62" s="107">
        <v>300</v>
      </c>
      <c r="D62" s="12">
        <f t="shared" si="4"/>
        <v>3000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</row>
    <row r="63" spans="1:16" x14ac:dyDescent="0.25">
      <c r="A63" s="62" t="s">
        <v>43</v>
      </c>
      <c r="B63" s="25">
        <v>10</v>
      </c>
      <c r="C63" s="107">
        <v>200</v>
      </c>
      <c r="D63" s="12">
        <f t="shared" si="4"/>
        <v>2000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</row>
    <row r="64" spans="1:16" x14ac:dyDescent="0.25">
      <c r="A64" s="66" t="s">
        <v>44</v>
      </c>
      <c r="B64" s="67">
        <v>5</v>
      </c>
      <c r="C64" s="107">
        <v>1000</v>
      </c>
      <c r="D64" s="12">
        <f t="shared" si="4"/>
        <v>5000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</row>
    <row r="65" spans="1:17" x14ac:dyDescent="0.25">
      <c r="A65" s="64" t="s">
        <v>22</v>
      </c>
      <c r="B65" s="65"/>
      <c r="C65" s="65"/>
      <c r="D65" s="32">
        <f>SUM(D60:D64)</f>
        <v>16900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</row>
    <row r="66" spans="1:17" x14ac:dyDescent="0.25">
      <c r="A66" s="15" t="str">
        <f>'[1]Y2 WORKPLAN'!B17</f>
        <v>3.1    Education outreach program</v>
      </c>
      <c r="B66" s="47"/>
      <c r="C66" s="47"/>
      <c r="D66" s="45"/>
      <c r="E66" s="47"/>
      <c r="F66" s="47"/>
      <c r="G66" s="47" t="s">
        <v>15</v>
      </c>
      <c r="H66" s="47"/>
      <c r="I66" s="47" t="s">
        <v>15</v>
      </c>
      <c r="J66" s="47" t="s">
        <v>15</v>
      </c>
      <c r="K66" s="47" t="s">
        <v>15</v>
      </c>
      <c r="L66" s="47"/>
      <c r="M66" s="47" t="s">
        <v>15</v>
      </c>
      <c r="N66" s="47" t="s">
        <v>15</v>
      </c>
      <c r="O66" s="47" t="s">
        <v>15</v>
      </c>
      <c r="P66" s="48"/>
    </row>
    <row r="67" spans="1:17" x14ac:dyDescent="0.25">
      <c r="A67" s="176" t="s">
        <v>45</v>
      </c>
      <c r="B67" s="25">
        <v>1</v>
      </c>
      <c r="C67" s="107">
        <v>2000</v>
      </c>
      <c r="D67" s="12">
        <f>B67*C67</f>
        <v>2000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7"/>
    </row>
    <row r="68" spans="1:17" x14ac:dyDescent="0.25">
      <c r="A68" s="176" t="s">
        <v>46</v>
      </c>
      <c r="B68" s="25">
        <v>5</v>
      </c>
      <c r="C68" s="107">
        <v>530</v>
      </c>
      <c r="D68" s="12">
        <f t="shared" ref="D68:D70" si="5">B68*C68</f>
        <v>2650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51"/>
    </row>
    <row r="69" spans="1:17" x14ac:dyDescent="0.25">
      <c r="A69" s="176" t="s">
        <v>47</v>
      </c>
      <c r="B69" s="25">
        <v>1</v>
      </c>
      <c r="C69" s="107">
        <v>1200</v>
      </c>
      <c r="D69" s="12">
        <f t="shared" si="5"/>
        <v>1200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51"/>
    </row>
    <row r="70" spans="1:17" x14ac:dyDescent="0.25">
      <c r="A70" s="176" t="s">
        <v>48</v>
      </c>
      <c r="B70" s="25">
        <v>1</v>
      </c>
      <c r="C70" s="107">
        <v>2000</v>
      </c>
      <c r="D70" s="12">
        <f t="shared" si="5"/>
        <v>2000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7"/>
    </row>
    <row r="71" spans="1:17" x14ac:dyDescent="0.25">
      <c r="A71" s="71" t="s">
        <v>22</v>
      </c>
      <c r="B71" s="65"/>
      <c r="C71" s="65"/>
      <c r="D71" s="32">
        <f>SUM(D67:D70)</f>
        <v>7850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7"/>
      <c r="Q71" s="49"/>
    </row>
    <row r="72" spans="1:17" x14ac:dyDescent="0.25">
      <c r="A72" s="15" t="str">
        <f>'[1]Y2 WORKPLAN'!B18</f>
        <v>3.2    Facilitating national and regional student and faculty exchange program</v>
      </c>
      <c r="B72" s="47"/>
      <c r="C72" s="47"/>
      <c r="D72" s="45"/>
      <c r="E72" s="47"/>
      <c r="F72" s="47"/>
      <c r="G72" s="47"/>
      <c r="H72" s="47"/>
      <c r="I72" s="47" t="s">
        <v>15</v>
      </c>
      <c r="J72" s="47" t="s">
        <v>15</v>
      </c>
      <c r="K72" s="47" t="s">
        <v>15</v>
      </c>
      <c r="L72" s="47" t="s">
        <v>15</v>
      </c>
      <c r="M72" s="47" t="s">
        <v>15</v>
      </c>
      <c r="N72" s="47" t="s">
        <v>15</v>
      </c>
      <c r="O72" s="47"/>
      <c r="P72" s="48"/>
      <c r="Q72" s="49"/>
    </row>
    <row r="73" spans="1:17" x14ac:dyDescent="0.25">
      <c r="A73" s="177" t="s">
        <v>49</v>
      </c>
      <c r="B73" s="25">
        <v>8</v>
      </c>
      <c r="C73" s="107">
        <v>2500</v>
      </c>
      <c r="D73" s="12">
        <f>B73*C73</f>
        <v>20000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</row>
    <row r="74" spans="1:17" x14ac:dyDescent="0.25">
      <c r="A74" s="177" t="s">
        <v>50</v>
      </c>
      <c r="B74" s="25">
        <v>8</v>
      </c>
      <c r="C74" s="107">
        <v>1500</v>
      </c>
      <c r="D74" s="12">
        <f>B74*C74</f>
        <v>12000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7"/>
    </row>
    <row r="75" spans="1:17" x14ac:dyDescent="0.25">
      <c r="A75" s="64" t="s">
        <v>22</v>
      </c>
      <c r="B75" s="65"/>
      <c r="C75" s="65"/>
      <c r="D75" s="32">
        <f>SUM(D73:D74)</f>
        <v>32000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</row>
    <row r="76" spans="1:17" x14ac:dyDescent="0.25">
      <c r="A76" s="170" t="str">
        <f>'[1]Y2 WORKPLAN'!B19</f>
        <v>3.3 Proposal development for possible funding (External revenue generation)</v>
      </c>
      <c r="B76" s="68"/>
      <c r="C76" s="68"/>
      <c r="D76" s="1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8"/>
    </row>
    <row r="77" spans="1:17" x14ac:dyDescent="0.25">
      <c r="A77" s="69" t="s">
        <v>51</v>
      </c>
      <c r="B77" s="72">
        <v>20</v>
      </c>
      <c r="C77" s="107">
        <v>500</v>
      </c>
      <c r="D77" s="12">
        <f>B77*C77</f>
        <v>10000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51"/>
    </row>
    <row r="78" spans="1:17" x14ac:dyDescent="0.25">
      <c r="A78" s="69" t="s">
        <v>52</v>
      </c>
      <c r="B78" s="72">
        <v>3</v>
      </c>
      <c r="C78" s="107">
        <v>2500</v>
      </c>
      <c r="D78" s="12">
        <f t="shared" ref="D78:D79" si="6">B78*C78</f>
        <v>7500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51"/>
    </row>
    <row r="79" spans="1:17" x14ac:dyDescent="0.25">
      <c r="A79" s="69" t="s">
        <v>53</v>
      </c>
      <c r="B79" s="72">
        <v>3</v>
      </c>
      <c r="C79" s="107">
        <v>1500</v>
      </c>
      <c r="D79" s="12">
        <f t="shared" si="6"/>
        <v>4500</v>
      </c>
      <c r="E79" s="73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51"/>
    </row>
    <row r="80" spans="1:17" s="49" customFormat="1" x14ac:dyDescent="0.25">
      <c r="A80" s="64" t="s">
        <v>54</v>
      </c>
      <c r="B80" s="65"/>
      <c r="C80" s="65"/>
      <c r="D80" s="32">
        <f>SUM(D77:D79)</f>
        <v>22000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</row>
    <row r="81" spans="1:16" s="49" customFormat="1" x14ac:dyDescent="0.25">
      <c r="A81" s="76" t="s">
        <v>55</v>
      </c>
      <c r="B81" s="110">
        <v>2</v>
      </c>
      <c r="C81" s="107">
        <f t="shared" ref="C81" si="7">D81/B81</f>
        <v>10000</v>
      </c>
      <c r="D81" s="17">
        <v>20000</v>
      </c>
      <c r="E81" s="47"/>
      <c r="F81" s="47"/>
      <c r="G81" s="47"/>
      <c r="H81" s="47"/>
      <c r="I81" s="47"/>
      <c r="J81" s="47"/>
      <c r="K81" s="47"/>
      <c r="L81" s="47"/>
      <c r="M81" s="47" t="s">
        <v>15</v>
      </c>
      <c r="N81" s="47"/>
      <c r="O81" s="47"/>
      <c r="P81" s="48"/>
    </row>
    <row r="82" spans="1:16" s="49" customFormat="1" x14ac:dyDescent="0.25">
      <c r="A82" s="78"/>
      <c r="B82" s="79"/>
      <c r="C82" s="79"/>
      <c r="D82" s="46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51"/>
    </row>
    <row r="83" spans="1:16" x14ac:dyDescent="0.25">
      <c r="A83" s="178" t="str">
        <f>'[1]Y2 WORKPLAN'!B22</f>
        <v>4.1     International Academic Partners monitoring and support</v>
      </c>
      <c r="B83" s="47"/>
      <c r="C83" s="47"/>
      <c r="D83" s="45"/>
      <c r="E83" s="47"/>
      <c r="F83" s="47"/>
      <c r="G83" s="47"/>
      <c r="H83" s="47" t="s">
        <v>15</v>
      </c>
      <c r="I83" s="47" t="s">
        <v>15</v>
      </c>
      <c r="J83" s="47" t="s">
        <v>15</v>
      </c>
      <c r="K83" s="47" t="s">
        <v>15</v>
      </c>
      <c r="L83" s="47" t="s">
        <v>15</v>
      </c>
      <c r="M83" s="47" t="s">
        <v>15</v>
      </c>
      <c r="N83" s="47" t="s">
        <v>15</v>
      </c>
      <c r="O83" s="47" t="s">
        <v>15</v>
      </c>
      <c r="P83" s="48" t="s">
        <v>15</v>
      </c>
    </row>
    <row r="84" spans="1:16" s="77" customFormat="1" x14ac:dyDescent="0.25">
      <c r="A84" s="177" t="s">
        <v>56</v>
      </c>
      <c r="B84" s="25">
        <v>4</v>
      </c>
      <c r="C84" s="107">
        <v>1500</v>
      </c>
      <c r="D84" s="12">
        <f>B84*C84</f>
        <v>6000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7"/>
    </row>
    <row r="85" spans="1:16" s="49" customFormat="1" x14ac:dyDescent="0.25">
      <c r="A85" s="177" t="s">
        <v>57</v>
      </c>
      <c r="B85" s="25">
        <v>4</v>
      </c>
      <c r="C85" s="107">
        <v>2000</v>
      </c>
      <c r="D85" s="12">
        <f t="shared" ref="D85:D87" si="8">B85*C85</f>
        <v>8000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7"/>
    </row>
    <row r="86" spans="1:16" x14ac:dyDescent="0.25">
      <c r="A86" s="177" t="s">
        <v>58</v>
      </c>
      <c r="B86" s="25">
        <v>4</v>
      </c>
      <c r="C86" s="107">
        <v>2500</v>
      </c>
      <c r="D86" s="12">
        <f t="shared" si="8"/>
        <v>10000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7"/>
    </row>
    <row r="87" spans="1:16" x14ac:dyDescent="0.25">
      <c r="A87" s="177" t="s">
        <v>59</v>
      </c>
      <c r="B87" s="25">
        <v>4</v>
      </c>
      <c r="C87" s="107">
        <v>2500</v>
      </c>
      <c r="D87" s="12">
        <f t="shared" si="8"/>
        <v>10000</v>
      </c>
      <c r="E87" s="26"/>
      <c r="F87" s="80"/>
      <c r="G87" s="26"/>
      <c r="H87" s="26"/>
      <c r="I87" s="80"/>
      <c r="J87" s="26"/>
      <c r="K87" s="26"/>
      <c r="L87" s="26"/>
      <c r="M87" s="26"/>
      <c r="N87" s="26"/>
      <c r="O87" s="26"/>
      <c r="P87" s="27"/>
    </row>
    <row r="88" spans="1:16" x14ac:dyDescent="0.25">
      <c r="A88" s="64" t="s">
        <v>22</v>
      </c>
      <c r="B88" s="65"/>
      <c r="C88" s="65"/>
      <c r="D88" s="32">
        <f>SUM(D84:D87)</f>
        <v>34000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7"/>
    </row>
    <row r="89" spans="1:16" x14ac:dyDescent="0.25">
      <c r="A89" s="81" t="str">
        <f>'[1]Y2 WORKPLAN'!B23</f>
        <v>4.2 MOU signing and joint Implementation Planning meeting</v>
      </c>
      <c r="B89" s="65"/>
      <c r="C89" s="65"/>
      <c r="D89" s="32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7"/>
    </row>
    <row r="90" spans="1:16" x14ac:dyDescent="0.25">
      <c r="A90" s="69" t="s">
        <v>60</v>
      </c>
      <c r="B90" s="109">
        <v>2</v>
      </c>
      <c r="C90" s="107">
        <v>4000</v>
      </c>
      <c r="D90" s="12">
        <f>B90*C90</f>
        <v>8000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51"/>
    </row>
    <row r="91" spans="1:16" x14ac:dyDescent="0.25">
      <c r="A91" s="82" t="s">
        <v>61</v>
      </c>
      <c r="B91" s="109">
        <v>3</v>
      </c>
      <c r="C91" s="107">
        <v>500</v>
      </c>
      <c r="D91" s="12">
        <f t="shared" ref="D91:D93" si="9">B91*C91</f>
        <v>1500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1"/>
    </row>
    <row r="92" spans="1:16" x14ac:dyDescent="0.25">
      <c r="A92" s="82" t="s">
        <v>62</v>
      </c>
      <c r="B92" s="109">
        <v>10</v>
      </c>
      <c r="C92" s="107">
        <v>200</v>
      </c>
      <c r="D92" s="12">
        <f t="shared" si="9"/>
        <v>2000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1"/>
    </row>
    <row r="93" spans="1:16" s="49" customFormat="1" x14ac:dyDescent="0.25">
      <c r="A93" s="82" t="s">
        <v>63</v>
      </c>
      <c r="B93" s="109">
        <v>10</v>
      </c>
      <c r="C93" s="107">
        <v>4000</v>
      </c>
      <c r="D93" s="12">
        <f t="shared" si="9"/>
        <v>40000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51"/>
    </row>
    <row r="94" spans="1:16" s="49" customFormat="1" x14ac:dyDescent="0.25">
      <c r="A94" s="64" t="s">
        <v>30</v>
      </c>
      <c r="B94" s="65"/>
      <c r="C94" s="65"/>
      <c r="D94" s="32">
        <f>SUM(D90:D93)</f>
        <v>51500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7"/>
    </row>
    <row r="95" spans="1:16" s="49" customFormat="1" x14ac:dyDescent="0.25">
      <c r="A95" s="81" t="str">
        <f>'[1]Y2 WORKPLAN'!B24</f>
        <v xml:space="preserve">4.3 Partner implementation plan bi-Annual review meeting </v>
      </c>
      <c r="B95" s="65"/>
      <c r="C95" s="65"/>
      <c r="D95" s="32"/>
      <c r="E95" s="47"/>
      <c r="F95" s="47"/>
      <c r="G95" s="47"/>
      <c r="H95" s="47"/>
      <c r="I95" s="47"/>
      <c r="J95" s="47" t="s">
        <v>15</v>
      </c>
      <c r="K95" s="47"/>
      <c r="L95" s="47"/>
      <c r="M95" s="47"/>
      <c r="N95" s="47"/>
      <c r="O95" s="47"/>
      <c r="P95" s="48" t="s">
        <v>15</v>
      </c>
    </row>
    <row r="96" spans="1:16" s="49" customFormat="1" x14ac:dyDescent="0.25">
      <c r="A96" s="69" t="s">
        <v>64</v>
      </c>
      <c r="B96" s="72">
        <v>1</v>
      </c>
      <c r="C96" s="107">
        <v>4000</v>
      </c>
      <c r="D96" s="12">
        <f>B96*C96</f>
        <v>4000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51"/>
    </row>
    <row r="97" spans="1:20" x14ac:dyDescent="0.25">
      <c r="A97" s="82" t="s">
        <v>65</v>
      </c>
      <c r="B97" s="72">
        <v>3</v>
      </c>
      <c r="C97" s="107">
        <v>500</v>
      </c>
      <c r="D97" s="12">
        <f t="shared" ref="D97:D99" si="10">B97*C97</f>
        <v>1500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51"/>
    </row>
    <row r="98" spans="1:20" x14ac:dyDescent="0.25">
      <c r="A98" s="82" t="s">
        <v>66</v>
      </c>
      <c r="B98" s="72">
        <v>1</v>
      </c>
      <c r="C98" s="107">
        <v>1000</v>
      </c>
      <c r="D98" s="12">
        <f t="shared" si="10"/>
        <v>1000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51"/>
    </row>
    <row r="99" spans="1:20" s="49" customFormat="1" x14ac:dyDescent="0.25">
      <c r="A99" s="82" t="s">
        <v>67</v>
      </c>
      <c r="B99" s="72">
        <v>10</v>
      </c>
      <c r="C99" s="107">
        <v>150</v>
      </c>
      <c r="D99" s="12">
        <f t="shared" si="10"/>
        <v>1500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51"/>
    </row>
    <row r="100" spans="1:20" s="49" customFormat="1" x14ac:dyDescent="0.25">
      <c r="A100" s="64" t="s">
        <v>30</v>
      </c>
      <c r="B100" s="65"/>
      <c r="C100" s="65"/>
      <c r="D100" s="32">
        <f>SUM(D96:D99)</f>
        <v>8000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</row>
    <row r="101" spans="1:20" s="49" customFormat="1" x14ac:dyDescent="0.25">
      <c r="A101" s="83" t="str">
        <f>'[1]Y2 WORKPLAN'!B26</f>
        <v>5.1    Project meetings conducted</v>
      </c>
      <c r="B101" s="47"/>
      <c r="C101" s="47"/>
      <c r="D101" s="45"/>
      <c r="E101" s="47" t="s">
        <v>15</v>
      </c>
      <c r="F101" s="47" t="s">
        <v>15</v>
      </c>
      <c r="G101" s="47" t="s">
        <v>15</v>
      </c>
      <c r="H101" s="47" t="s">
        <v>15</v>
      </c>
      <c r="I101" s="47" t="s">
        <v>15</v>
      </c>
      <c r="J101" s="47" t="s">
        <v>15</v>
      </c>
      <c r="K101" s="47" t="s">
        <v>15</v>
      </c>
      <c r="L101" s="47" t="s">
        <v>15</v>
      </c>
      <c r="M101" s="47" t="s">
        <v>15</v>
      </c>
      <c r="N101" s="47" t="s">
        <v>15</v>
      </c>
      <c r="O101" s="47" t="s">
        <v>15</v>
      </c>
      <c r="P101" s="48" t="s">
        <v>15</v>
      </c>
    </row>
    <row r="102" spans="1:20" s="49" customFormat="1" x14ac:dyDescent="0.25">
      <c r="A102" s="176" t="s">
        <v>68</v>
      </c>
      <c r="B102" s="25">
        <v>2</v>
      </c>
      <c r="C102" s="107">
        <f t="shared" ref="C102:C107" si="11">D102/B102</f>
        <v>13333</v>
      </c>
      <c r="D102" s="12">
        <v>26666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51"/>
    </row>
    <row r="103" spans="1:20" x14ac:dyDescent="0.25">
      <c r="A103" s="176" t="s">
        <v>69</v>
      </c>
      <c r="B103" s="25">
        <v>2</v>
      </c>
      <c r="C103" s="107">
        <f t="shared" si="11"/>
        <v>3200</v>
      </c>
      <c r="D103" s="12">
        <v>6400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51"/>
    </row>
    <row r="104" spans="1:20" x14ac:dyDescent="0.25">
      <c r="A104" s="176" t="s">
        <v>70</v>
      </c>
      <c r="B104" s="25">
        <v>2</v>
      </c>
      <c r="C104" s="107">
        <f t="shared" si="11"/>
        <v>1400</v>
      </c>
      <c r="D104" s="12">
        <v>2800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51"/>
    </row>
    <row r="105" spans="1:20" x14ac:dyDescent="0.25">
      <c r="A105" s="176" t="s">
        <v>71</v>
      </c>
      <c r="B105" s="25">
        <v>2</v>
      </c>
      <c r="C105" s="107">
        <f t="shared" si="11"/>
        <v>1500</v>
      </c>
      <c r="D105" s="12">
        <v>3000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51"/>
      <c r="Q105" s="49"/>
      <c r="R105" s="49"/>
      <c r="S105" s="49"/>
      <c r="T105" s="49"/>
    </row>
    <row r="106" spans="1:20" x14ac:dyDescent="0.25">
      <c r="A106" s="176" t="s">
        <v>72</v>
      </c>
      <c r="B106" s="25">
        <v>2</v>
      </c>
      <c r="C106" s="107">
        <f t="shared" si="11"/>
        <v>4000</v>
      </c>
      <c r="D106" s="12">
        <v>8000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51"/>
      <c r="Q106" s="49"/>
      <c r="R106" s="49"/>
      <c r="S106" s="49"/>
      <c r="T106" s="49"/>
    </row>
    <row r="107" spans="1:20" x14ac:dyDescent="0.25">
      <c r="A107" s="179" t="s">
        <v>73</v>
      </c>
      <c r="B107" s="25">
        <v>2</v>
      </c>
      <c r="C107" s="107">
        <f t="shared" si="11"/>
        <v>15000</v>
      </c>
      <c r="D107" s="12">
        <v>30000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51"/>
      <c r="Q107" s="49"/>
      <c r="R107" s="49"/>
      <c r="S107" s="49"/>
      <c r="T107" s="49"/>
    </row>
    <row r="108" spans="1:20" x14ac:dyDescent="0.25">
      <c r="A108" s="84"/>
      <c r="B108" s="25"/>
      <c r="C108" s="25"/>
      <c r="D108" s="12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51"/>
      <c r="Q108" s="49"/>
      <c r="R108" s="49"/>
      <c r="S108" s="49"/>
      <c r="T108" s="49"/>
    </row>
    <row r="109" spans="1:20" x14ac:dyDescent="0.25">
      <c r="A109" s="70" t="s">
        <v>74</v>
      </c>
      <c r="B109" s="25">
        <v>10</v>
      </c>
      <c r="C109" s="107">
        <v>400</v>
      </c>
      <c r="D109" s="12">
        <f>B109*C109</f>
        <v>4000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51"/>
      <c r="Q109" s="49"/>
      <c r="R109" s="49"/>
      <c r="S109" s="49"/>
      <c r="T109" s="49"/>
    </row>
    <row r="110" spans="1:20" x14ac:dyDescent="0.25">
      <c r="A110" s="70" t="s">
        <v>75</v>
      </c>
      <c r="B110" s="25">
        <v>10</v>
      </c>
      <c r="C110" s="107">
        <v>300</v>
      </c>
      <c r="D110" s="12">
        <f t="shared" ref="D110:D111" si="12">B110*C110</f>
        <v>3000</v>
      </c>
      <c r="E110" s="73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51"/>
      <c r="Q110" s="49"/>
      <c r="R110" s="49"/>
      <c r="S110" s="49"/>
      <c r="T110" s="49"/>
    </row>
    <row r="111" spans="1:20" x14ac:dyDescent="0.25">
      <c r="A111" s="70" t="s">
        <v>76</v>
      </c>
      <c r="B111" s="25">
        <v>1</v>
      </c>
      <c r="C111" s="107">
        <v>1000</v>
      </c>
      <c r="D111" s="12">
        <f t="shared" si="12"/>
        <v>1000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51"/>
      <c r="Q111" s="49"/>
      <c r="R111" s="49"/>
      <c r="S111" s="49"/>
      <c r="T111" s="49"/>
    </row>
    <row r="112" spans="1:20" x14ac:dyDescent="0.25">
      <c r="A112" s="70"/>
      <c r="B112" s="25"/>
      <c r="C112" s="25"/>
      <c r="D112" s="12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51"/>
      <c r="Q112" s="49"/>
      <c r="R112" s="49"/>
      <c r="S112" s="49"/>
      <c r="T112" s="49"/>
    </row>
    <row r="113" spans="1:20" x14ac:dyDescent="0.25">
      <c r="A113" s="70" t="s">
        <v>77</v>
      </c>
      <c r="B113" s="25">
        <v>5</v>
      </c>
      <c r="C113" s="107">
        <v>400</v>
      </c>
      <c r="D113" s="12">
        <f>B113*C113</f>
        <v>2000</v>
      </c>
      <c r="E113" s="85"/>
      <c r="F113" s="85"/>
      <c r="G113" s="26"/>
      <c r="H113" s="26"/>
      <c r="I113" s="26"/>
      <c r="J113" s="26"/>
      <c r="K113" s="26"/>
      <c r="L113" s="26"/>
      <c r="M113" s="26"/>
      <c r="N113" s="26"/>
      <c r="O113" s="26"/>
      <c r="P113" s="27"/>
      <c r="Q113" s="49"/>
      <c r="R113" s="49"/>
      <c r="S113" s="49"/>
      <c r="T113" s="49"/>
    </row>
    <row r="114" spans="1:20" x14ac:dyDescent="0.25">
      <c r="A114" s="70" t="s">
        <v>78</v>
      </c>
      <c r="B114" s="25">
        <v>1</v>
      </c>
      <c r="C114" s="107">
        <v>400</v>
      </c>
      <c r="D114" s="12">
        <f t="shared" ref="D114:D115" si="13">B114*C114</f>
        <v>400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49"/>
      <c r="R114" s="49"/>
      <c r="S114" s="49"/>
      <c r="T114" s="49"/>
    </row>
    <row r="115" spans="1:20" x14ac:dyDescent="0.25">
      <c r="A115" s="70" t="s">
        <v>79</v>
      </c>
      <c r="B115" s="25"/>
      <c r="C115" s="107"/>
      <c r="D115" s="12">
        <f t="shared" si="13"/>
        <v>0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7"/>
      <c r="Q115" s="49"/>
      <c r="R115" s="49"/>
      <c r="S115" s="49"/>
      <c r="T115" s="49"/>
    </row>
    <row r="116" spans="1:20" x14ac:dyDescent="0.25">
      <c r="A116" s="70" t="s">
        <v>80</v>
      </c>
      <c r="B116" s="25">
        <v>8</v>
      </c>
      <c r="C116" s="107">
        <v>600</v>
      </c>
      <c r="D116" s="12">
        <f>B116*C116</f>
        <v>4800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7"/>
    </row>
    <row r="117" spans="1:20" x14ac:dyDescent="0.25">
      <c r="A117" s="70"/>
      <c r="B117" s="25"/>
      <c r="C117" s="25"/>
      <c r="D117" s="12">
        <f t="shared" ref="D117:D122" si="14">B117*C117</f>
        <v>0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7"/>
    </row>
    <row r="118" spans="1:20" x14ac:dyDescent="0.25">
      <c r="A118" s="70" t="s">
        <v>81</v>
      </c>
      <c r="B118" s="25">
        <v>5</v>
      </c>
      <c r="C118" s="107">
        <v>400</v>
      </c>
      <c r="D118" s="12">
        <f t="shared" si="14"/>
        <v>2000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7"/>
    </row>
    <row r="119" spans="1:20" x14ac:dyDescent="0.25">
      <c r="A119" s="82" t="s">
        <v>82</v>
      </c>
      <c r="B119" s="25"/>
      <c r="C119" s="107"/>
      <c r="D119" s="12">
        <f t="shared" si="14"/>
        <v>0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7"/>
    </row>
    <row r="120" spans="1:20" x14ac:dyDescent="0.25">
      <c r="A120" s="70" t="s">
        <v>83</v>
      </c>
      <c r="B120" s="25">
        <v>1</v>
      </c>
      <c r="C120" s="107">
        <v>400</v>
      </c>
      <c r="D120" s="12">
        <f t="shared" si="14"/>
        <v>400</v>
      </c>
      <c r="E120" s="26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7"/>
    </row>
    <row r="121" spans="1:20" x14ac:dyDescent="0.25">
      <c r="A121" s="70" t="s">
        <v>84</v>
      </c>
      <c r="B121" s="25">
        <v>4</v>
      </c>
      <c r="C121" s="107">
        <v>600</v>
      </c>
      <c r="D121" s="12">
        <f t="shared" si="14"/>
        <v>2400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7"/>
    </row>
    <row r="122" spans="1:20" x14ac:dyDescent="0.25">
      <c r="A122" s="70" t="s">
        <v>85</v>
      </c>
      <c r="B122" s="25">
        <v>4</v>
      </c>
      <c r="C122" s="107">
        <v>1500</v>
      </c>
      <c r="D122" s="12">
        <f t="shared" si="14"/>
        <v>6000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7"/>
    </row>
    <row r="123" spans="1:20" x14ac:dyDescent="0.25">
      <c r="A123" s="176" t="s">
        <v>86</v>
      </c>
      <c r="B123" s="25">
        <v>4</v>
      </c>
      <c r="C123" s="107">
        <v>7000</v>
      </c>
      <c r="D123" s="12">
        <f>B123*C123</f>
        <v>28000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7"/>
    </row>
    <row r="124" spans="1:20" x14ac:dyDescent="0.25">
      <c r="A124" s="71" t="s">
        <v>22</v>
      </c>
      <c r="B124" s="65"/>
      <c r="C124" s="65"/>
      <c r="D124" s="32">
        <f>SUM(D102:D123)</f>
        <v>130866</v>
      </c>
      <c r="E124" s="8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7"/>
    </row>
    <row r="125" spans="1:20" x14ac:dyDescent="0.25">
      <c r="A125" s="63" t="str">
        <f>'[1]Y2 WORKPLAN'!B28</f>
        <v xml:space="preserve">5.3     Administration offices funished and equiped   </v>
      </c>
      <c r="B125" s="47"/>
      <c r="C125" s="47"/>
      <c r="D125" s="86"/>
      <c r="E125" s="87" t="s">
        <v>15</v>
      </c>
      <c r="F125" s="87" t="s">
        <v>15</v>
      </c>
      <c r="G125" s="87" t="s">
        <v>15</v>
      </c>
      <c r="H125" s="87" t="s">
        <v>15</v>
      </c>
      <c r="I125" s="87" t="s">
        <v>15</v>
      </c>
      <c r="J125" s="87" t="s">
        <v>15</v>
      </c>
      <c r="K125" s="87" t="s">
        <v>15</v>
      </c>
      <c r="L125" s="87" t="s">
        <v>15</v>
      </c>
      <c r="M125" s="87" t="s">
        <v>15</v>
      </c>
      <c r="N125" s="87" t="s">
        <v>15</v>
      </c>
      <c r="O125" s="87" t="s">
        <v>15</v>
      </c>
      <c r="P125" s="88" t="s">
        <v>15</v>
      </c>
    </row>
    <row r="126" spans="1:20" x14ac:dyDescent="0.25">
      <c r="A126" s="89" t="s">
        <v>87</v>
      </c>
      <c r="B126" s="25">
        <v>1</v>
      </c>
      <c r="C126" s="107">
        <v>3000</v>
      </c>
      <c r="D126" s="12">
        <f>B126*C126</f>
        <v>3000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7"/>
    </row>
    <row r="127" spans="1:20" x14ac:dyDescent="0.25">
      <c r="A127" s="89" t="s">
        <v>88</v>
      </c>
      <c r="B127" s="25">
        <v>12</v>
      </c>
      <c r="C127" s="107">
        <v>250</v>
      </c>
      <c r="D127" s="12">
        <f t="shared" ref="D127:D128" si="15">B127*C127</f>
        <v>3000</v>
      </c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1"/>
    </row>
    <row r="128" spans="1:20" x14ac:dyDescent="0.25">
      <c r="A128" s="92" t="s">
        <v>89</v>
      </c>
      <c r="B128" s="93">
        <v>12</v>
      </c>
      <c r="C128" s="107">
        <v>200</v>
      </c>
      <c r="D128" s="12">
        <f t="shared" si="15"/>
        <v>2400</v>
      </c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1"/>
    </row>
    <row r="129" spans="1:16" ht="15.75" thickBot="1" x14ac:dyDescent="0.3">
      <c r="A129" s="94"/>
      <c r="B129" s="95"/>
      <c r="C129" s="95"/>
      <c r="D129" s="96">
        <f>SUM(D126:D128)</f>
        <v>8400</v>
      </c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8"/>
    </row>
    <row r="130" spans="1:16" ht="15.75" thickBot="1" x14ac:dyDescent="0.3">
      <c r="A130" s="99" t="s">
        <v>90</v>
      </c>
      <c r="B130" s="100"/>
      <c r="C130" s="100"/>
      <c r="D130" s="101">
        <f>D129+D124+D100+D94+D88+D81+D80+D75+D71+D65+D58+D54+D49+D42+D32+D29+D14</f>
        <v>1384133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2"/>
    </row>
    <row r="131" spans="1:16" x14ac:dyDescent="0.25">
      <c r="B131" s="49"/>
      <c r="C131" s="49"/>
      <c r="D131" s="103"/>
    </row>
    <row r="132" spans="1:16" x14ac:dyDescent="0.25">
      <c r="B132" s="49"/>
      <c r="C132" s="49"/>
      <c r="D132" s="103"/>
    </row>
  </sheetData>
  <pageMargins left="0.7" right="0.7" top="0.75" bottom="0.75" header="0.3" footer="0.3"/>
  <pageSetup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27" sqref="F27"/>
    </sheetView>
  </sheetViews>
  <sheetFormatPr defaultColWidth="8.85546875" defaultRowHeight="12.75" x14ac:dyDescent="0.2"/>
  <cols>
    <col min="1" max="1" width="12.28515625" style="158" customWidth="1"/>
    <col min="2" max="2" width="18.42578125" style="158" customWidth="1"/>
    <col min="3" max="3" width="17.42578125" style="158" customWidth="1"/>
    <col min="4" max="5" width="16.42578125" style="158" customWidth="1"/>
    <col min="6" max="6" width="36.7109375" style="158" customWidth="1"/>
    <col min="7" max="10" width="8.85546875" style="9"/>
    <col min="11" max="16384" width="8.85546875" style="113"/>
  </cols>
  <sheetData>
    <row r="1" spans="1:10" ht="15.75" x14ac:dyDescent="0.2">
      <c r="A1" s="201"/>
      <c r="B1" s="201"/>
      <c r="C1" s="201"/>
      <c r="D1" s="201"/>
      <c r="E1" s="201"/>
      <c r="F1" s="201"/>
    </row>
    <row r="2" spans="1:10" x14ac:dyDescent="0.2">
      <c r="A2" s="202"/>
      <c r="B2" s="203"/>
      <c r="C2" s="203"/>
      <c r="D2" s="203"/>
      <c r="E2" s="203"/>
      <c r="F2" s="203"/>
    </row>
    <row r="3" spans="1:10" s="165" customFormat="1" ht="23.45" customHeight="1" x14ac:dyDescent="0.25">
      <c r="A3" s="160" t="s">
        <v>92</v>
      </c>
      <c r="B3" s="161"/>
      <c r="C3" s="163"/>
      <c r="D3" s="163"/>
      <c r="E3" s="163"/>
      <c r="F3" s="163"/>
      <c r="G3" s="40"/>
      <c r="H3" s="40"/>
      <c r="I3" s="40"/>
      <c r="J3" s="40"/>
    </row>
    <row r="4" spans="1:10" x14ac:dyDescent="0.2">
      <c r="A4" s="114"/>
      <c r="B4" s="114"/>
      <c r="C4" s="114"/>
      <c r="D4" s="114"/>
      <c r="E4" s="114"/>
      <c r="F4" s="114"/>
    </row>
    <row r="5" spans="1:10" x14ac:dyDescent="0.2">
      <c r="A5" s="115" t="s">
        <v>93</v>
      </c>
      <c r="B5" s="115" t="s">
        <v>94</v>
      </c>
      <c r="C5" s="115" t="s">
        <v>96</v>
      </c>
      <c r="D5" s="115" t="s">
        <v>97</v>
      </c>
      <c r="E5" s="115" t="s">
        <v>98</v>
      </c>
      <c r="F5" s="115" t="s">
        <v>215</v>
      </c>
    </row>
    <row r="6" spans="1:10" ht="153" x14ac:dyDescent="0.2">
      <c r="A6" s="117" t="s">
        <v>115</v>
      </c>
      <c r="B6" s="118" t="s">
        <v>208</v>
      </c>
      <c r="C6" s="120" t="s">
        <v>116</v>
      </c>
      <c r="D6" s="121" t="s">
        <v>209</v>
      </c>
      <c r="E6" s="122" t="s">
        <v>199</v>
      </c>
      <c r="F6" s="124"/>
    </row>
    <row r="7" spans="1:10" x14ac:dyDescent="0.2">
      <c r="A7" s="168"/>
      <c r="B7" s="118"/>
      <c r="C7" s="120"/>
      <c r="D7" s="121"/>
      <c r="E7" s="122"/>
      <c r="F7" s="124"/>
    </row>
    <row r="8" spans="1:10" ht="156" customHeight="1" x14ac:dyDescent="0.2">
      <c r="A8" s="207"/>
      <c r="B8" s="118" t="s">
        <v>118</v>
      </c>
      <c r="C8" s="120" t="s">
        <v>119</v>
      </c>
      <c r="D8" s="126" t="s">
        <v>120</v>
      </c>
      <c r="E8" s="122" t="s">
        <v>188</v>
      </c>
      <c r="F8" s="124" t="s">
        <v>216</v>
      </c>
    </row>
    <row r="9" spans="1:10" ht="63.75" x14ac:dyDescent="0.2">
      <c r="A9" s="208"/>
      <c r="B9" s="180" t="s">
        <v>212</v>
      </c>
      <c r="C9" s="180" t="s">
        <v>122</v>
      </c>
      <c r="D9" s="182" t="s">
        <v>123</v>
      </c>
      <c r="E9" s="180" t="s">
        <v>124</v>
      </c>
      <c r="F9" s="197" t="s">
        <v>217</v>
      </c>
    </row>
    <row r="10" spans="1:10" ht="63.75" x14ac:dyDescent="0.2">
      <c r="A10" s="208"/>
      <c r="B10" s="118" t="s">
        <v>189</v>
      </c>
      <c r="C10" s="120" t="s">
        <v>126</v>
      </c>
      <c r="D10" s="121" t="s">
        <v>127</v>
      </c>
      <c r="E10" s="127" t="s">
        <v>128</v>
      </c>
      <c r="F10" s="124" t="s">
        <v>218</v>
      </c>
    </row>
    <row r="11" spans="1:10" x14ac:dyDescent="0.2">
      <c r="A11" s="129"/>
      <c r="B11" s="129"/>
      <c r="C11" s="129"/>
      <c r="D11" s="131"/>
      <c r="E11" s="129"/>
      <c r="F11" s="133"/>
    </row>
    <row r="12" spans="1:10" ht="89.25" x14ac:dyDescent="0.2">
      <c r="A12" s="186" t="s">
        <v>129</v>
      </c>
      <c r="B12" s="134" t="s">
        <v>130</v>
      </c>
      <c r="C12" s="134" t="s">
        <v>131</v>
      </c>
      <c r="D12" s="187" t="s">
        <v>132</v>
      </c>
      <c r="E12" s="188" t="s">
        <v>133</v>
      </c>
      <c r="F12" s="139"/>
    </row>
    <row r="13" spans="1:10" ht="63.75" x14ac:dyDescent="0.2">
      <c r="A13" s="199"/>
      <c r="B13" s="134" t="s">
        <v>134</v>
      </c>
      <c r="C13" s="134" t="s">
        <v>135</v>
      </c>
      <c r="D13" s="189" t="s">
        <v>136</v>
      </c>
      <c r="E13" s="134" t="s">
        <v>137</v>
      </c>
      <c r="F13" s="139" t="s">
        <v>219</v>
      </c>
    </row>
    <row r="14" spans="1:10" ht="76.5" x14ac:dyDescent="0.2">
      <c r="A14" s="200"/>
      <c r="B14" s="134" t="s">
        <v>138</v>
      </c>
      <c r="C14" s="188" t="s">
        <v>139</v>
      </c>
      <c r="D14" s="187" t="s">
        <v>140</v>
      </c>
      <c r="E14" s="188" t="s">
        <v>141</v>
      </c>
      <c r="F14" s="139"/>
    </row>
    <row r="15" spans="1:10" ht="76.5" x14ac:dyDescent="0.2">
      <c r="A15" s="200"/>
      <c r="B15" s="134" t="s">
        <v>144</v>
      </c>
      <c r="C15" s="188" t="s">
        <v>145</v>
      </c>
      <c r="D15" s="187" t="s">
        <v>146</v>
      </c>
      <c r="E15" s="134" t="s">
        <v>147</v>
      </c>
      <c r="F15" s="150" t="s">
        <v>220</v>
      </c>
    </row>
    <row r="16" spans="1:10" x14ac:dyDescent="0.2">
      <c r="A16" s="133"/>
      <c r="B16" s="133"/>
      <c r="C16" s="133"/>
      <c r="D16" s="143"/>
      <c r="E16" s="133"/>
      <c r="F16" s="133"/>
    </row>
    <row r="17" spans="1:10" ht="89.25" x14ac:dyDescent="0.2">
      <c r="A17" s="117" t="s">
        <v>148</v>
      </c>
      <c r="B17" s="120" t="s">
        <v>149</v>
      </c>
      <c r="C17" s="120" t="s">
        <v>150</v>
      </c>
      <c r="D17" s="121" t="s">
        <v>151</v>
      </c>
      <c r="E17" s="122" t="s">
        <v>152</v>
      </c>
      <c r="F17" s="139"/>
    </row>
    <row r="18" spans="1:10" ht="89.25" x14ac:dyDescent="0.2">
      <c r="A18" s="144"/>
      <c r="B18" s="134" t="s">
        <v>153</v>
      </c>
      <c r="C18" s="122" t="s">
        <v>154</v>
      </c>
      <c r="D18" s="121" t="s">
        <v>155</v>
      </c>
      <c r="E18" s="122" t="s">
        <v>156</v>
      </c>
      <c r="F18" s="124" t="s">
        <v>221</v>
      </c>
    </row>
    <row r="19" spans="1:10" s="141" customFormat="1" ht="63.75" x14ac:dyDescent="0.2">
      <c r="A19" s="191"/>
      <c r="B19" s="134" t="s">
        <v>157</v>
      </c>
      <c r="C19" s="188" t="s">
        <v>158</v>
      </c>
      <c r="D19" s="187"/>
      <c r="E19" s="134" t="s">
        <v>159</v>
      </c>
      <c r="F19" s="198" t="s">
        <v>222</v>
      </c>
      <c r="G19" s="19"/>
      <c r="H19" s="19"/>
      <c r="I19" s="19"/>
      <c r="J19" s="19"/>
    </row>
    <row r="20" spans="1:10" s="141" customFormat="1" ht="51" x14ac:dyDescent="0.2">
      <c r="A20" s="191"/>
      <c r="B20" s="134" t="s">
        <v>160</v>
      </c>
      <c r="C20" s="188" t="s">
        <v>161</v>
      </c>
      <c r="D20" s="187"/>
      <c r="E20" s="134" t="s">
        <v>162</v>
      </c>
      <c r="F20" s="193"/>
      <c r="G20" s="19"/>
      <c r="H20" s="19"/>
      <c r="I20" s="19"/>
      <c r="J20" s="19"/>
    </row>
    <row r="21" spans="1:10" x14ac:dyDescent="0.2">
      <c r="A21" s="145"/>
      <c r="B21" s="145"/>
      <c r="C21" s="145"/>
      <c r="D21" s="147"/>
      <c r="E21" s="145"/>
      <c r="F21" s="145"/>
    </row>
    <row r="22" spans="1:10" ht="114.75" x14ac:dyDescent="0.2">
      <c r="A22" s="117" t="s">
        <v>163</v>
      </c>
      <c r="B22" s="118" t="s">
        <v>164</v>
      </c>
      <c r="C22" s="122" t="s">
        <v>165</v>
      </c>
      <c r="D22" s="121" t="s">
        <v>166</v>
      </c>
      <c r="E22" s="122" t="s">
        <v>167</v>
      </c>
      <c r="F22" s="124"/>
    </row>
    <row r="23" spans="1:10" s="141" customFormat="1" ht="117" customHeight="1" x14ac:dyDescent="0.2">
      <c r="A23" s="149"/>
      <c r="B23" s="118" t="s">
        <v>168</v>
      </c>
      <c r="C23" s="136" t="s">
        <v>165</v>
      </c>
      <c r="D23" s="137"/>
      <c r="E23" s="136" t="s">
        <v>169</v>
      </c>
      <c r="F23" s="150" t="s">
        <v>223</v>
      </c>
      <c r="G23" s="19"/>
      <c r="H23" s="19"/>
      <c r="I23" s="19"/>
      <c r="J23" s="19"/>
    </row>
    <row r="24" spans="1:10" s="141" customFormat="1" ht="63.75" x14ac:dyDescent="0.2">
      <c r="A24" s="149"/>
      <c r="B24" s="118" t="s">
        <v>171</v>
      </c>
      <c r="C24" s="136" t="s">
        <v>172</v>
      </c>
      <c r="D24" s="137"/>
      <c r="E24" s="136" t="s">
        <v>173</v>
      </c>
      <c r="F24" s="150" t="s">
        <v>224</v>
      </c>
      <c r="G24" s="19"/>
      <c r="H24" s="19"/>
      <c r="I24" s="19"/>
      <c r="J24" s="19"/>
    </row>
    <row r="25" spans="1:10" x14ac:dyDescent="0.2">
      <c r="A25" s="133"/>
      <c r="B25" s="133"/>
      <c r="C25" s="133"/>
      <c r="D25" s="143"/>
      <c r="E25" s="133"/>
      <c r="F25" s="133"/>
    </row>
    <row r="26" spans="1:10" ht="114.75" x14ac:dyDescent="0.2">
      <c r="A26" s="117" t="s">
        <v>174</v>
      </c>
      <c r="B26" s="151" t="s">
        <v>175</v>
      </c>
      <c r="C26" s="122" t="s">
        <v>176</v>
      </c>
      <c r="D26" s="121" t="s">
        <v>177</v>
      </c>
      <c r="E26" s="127" t="s">
        <v>178</v>
      </c>
      <c r="F26" s="124" t="s">
        <v>225</v>
      </c>
    </row>
    <row r="27" spans="1:10" s="141" customFormat="1" ht="76.5" x14ac:dyDescent="0.2">
      <c r="A27" s="152"/>
      <c r="B27" s="194" t="s">
        <v>180</v>
      </c>
      <c r="C27" s="188" t="s">
        <v>181</v>
      </c>
      <c r="D27" s="187"/>
      <c r="E27" s="134" t="s">
        <v>182</v>
      </c>
      <c r="F27" s="193"/>
      <c r="G27" s="19"/>
      <c r="H27" s="19"/>
      <c r="I27" s="19"/>
      <c r="J27" s="19"/>
    </row>
    <row r="28" spans="1:10" ht="63.75" x14ac:dyDescent="0.2">
      <c r="A28" s="153"/>
      <c r="B28" s="134" t="s">
        <v>191</v>
      </c>
      <c r="C28" s="188" t="s">
        <v>184</v>
      </c>
      <c r="D28" s="187" t="s">
        <v>185</v>
      </c>
      <c r="E28" s="188" t="s">
        <v>186</v>
      </c>
      <c r="F28" s="195" t="s">
        <v>226</v>
      </c>
    </row>
    <row r="29" spans="1:10" x14ac:dyDescent="0.2">
      <c r="A29" s="154" t="s">
        <v>187</v>
      </c>
      <c r="B29" s="154"/>
      <c r="C29" s="154"/>
      <c r="D29" s="154"/>
      <c r="E29" s="154"/>
      <c r="F29" s="156"/>
    </row>
    <row r="31" spans="1:10" x14ac:dyDescent="0.2">
      <c r="F31" s="159"/>
    </row>
  </sheetData>
  <mergeCells count="4">
    <mergeCell ref="A1:F1"/>
    <mergeCell ref="A2:F2"/>
    <mergeCell ref="A8:A10"/>
    <mergeCell ref="A13:A15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YEAR 5 WORKPLAN</vt:lpstr>
      <vt:lpstr>YEAR 5 DETAILED PLAN</vt:lpstr>
      <vt:lpstr>Progress to date </vt:lpstr>
      <vt:lpstr>'Progress to date '!Print_Area</vt:lpstr>
      <vt:lpstr>'YEAR 5 DETAILED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Kalulu</cp:lastModifiedBy>
  <cp:lastPrinted>2021-11-08T08:51:23Z</cp:lastPrinted>
  <dcterms:created xsi:type="dcterms:W3CDTF">2019-03-29T17:56:34Z</dcterms:created>
  <dcterms:modified xsi:type="dcterms:W3CDTF">2022-08-11T12:20:39Z</dcterms:modified>
</cp:coreProperties>
</file>